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2270" activeTab="0"/>
  </bookViews>
  <sheets>
    <sheet name="ウッドデッキ設計" sheetId="1" r:id="rId1"/>
  </sheets>
  <definedNames>
    <definedName name="_xlnm.Print_Area" localSheetId="0">'ウッドデッキ設計'!$A$2:$EG$125</definedName>
  </definedNames>
  <calcPr fullCalcOnLoad="1"/>
</workbook>
</file>

<file path=xl/sharedStrings.xml><?xml version="1.0" encoding="utf-8"?>
<sst xmlns="http://schemas.openxmlformats.org/spreadsheetml/2006/main" count="130" uniqueCount="98">
  <si>
    <t>床面高さ</t>
  </si>
  <si>
    <t>地面～シャッタ上部</t>
  </si>
  <si>
    <t>床材（2×6 14feet)</t>
  </si>
  <si>
    <t>間隔　3mm</t>
  </si>
  <si>
    <t>単価（送料込）</t>
  </si>
  <si>
    <t>合計</t>
  </si>
  <si>
    <t>根太（2×6 14feet)</t>
  </si>
  <si>
    <t>根太（2×6 10feet)</t>
  </si>
  <si>
    <t>支柱フェンス</t>
  </si>
  <si>
    <t>1×4材</t>
  </si>
  <si>
    <t>1×4材（14feet)</t>
  </si>
  <si>
    <t>前面フェンス用</t>
  </si>
  <si>
    <t>側面フェンス用</t>
  </si>
  <si>
    <t>600×7　×４面</t>
  </si>
  <si>
    <t>900×2　×上下8枚</t>
  </si>
  <si>
    <t>1×4材（12feet)</t>
  </si>
  <si>
    <t>600×9　×２面</t>
  </si>
  <si>
    <t>14feet　8枚</t>
  </si>
  <si>
    <t>14feet　4枚</t>
  </si>
  <si>
    <t>支柱フェンス（4×4 14feet)</t>
  </si>
  <si>
    <t>パーゴラ支柱　2800mm/箇所×5</t>
  </si>
  <si>
    <t>フェンス支柱　1050mm/箇所×4</t>
  </si>
  <si>
    <t>根太支柱　360mm/箇所×6</t>
  </si>
  <si>
    <t>支柱パーゴラ(4×4 12feet)</t>
  </si>
  <si>
    <t>屋根（2×6 14feet)</t>
  </si>
  <si>
    <t>屋根（2×4 14feet)</t>
  </si>
  <si>
    <t>階段（2×4 14feet)</t>
  </si>
  <si>
    <t>階段２箇所</t>
  </si>
  <si>
    <t>階段（2×6 14feet)</t>
  </si>
  <si>
    <t>40mm×141mm</t>
  </si>
  <si>
    <t>40mm×141mm</t>
  </si>
  <si>
    <t>フェンス（1×4 14feet)</t>
  </si>
  <si>
    <t>16mm×90mm</t>
  </si>
  <si>
    <t>90mm×90mm</t>
  </si>
  <si>
    <t>http://www.mland.gr.jp/WRC-Setsumei.htm</t>
  </si>
  <si>
    <t>上下桟２､左右２</t>
  </si>
  <si>
    <t>横桟（4本)、中央縦１</t>
  </si>
  <si>
    <t>45°筋交い　４箇所</t>
  </si>
  <si>
    <t>90mm×40mm</t>
  </si>
  <si>
    <t>支柱パーゴラ筋交(2×4 14feet)</t>
  </si>
  <si>
    <t>コーススレッド(SUS 65mm)</t>
  </si>
  <si>
    <t>コーススレッド(35mm)</t>
  </si>
  <si>
    <t>①14feet から　7枚</t>
  </si>
  <si>
    <t>②14feet から　2枚</t>
  </si>
  <si>
    <t>③14feet残り②から 2枚</t>
  </si>
  <si>
    <t>フェンス手すり（4×6 14feet)</t>
  </si>
  <si>
    <t>コーススレッド(SUS 32mm)</t>
  </si>
  <si>
    <t>床（285)､根太(200)、屋根(76)、手すり(24)、階段(68)</t>
  </si>
  <si>
    <t>http://www.neji-no1.com/maruei/index.html</t>
  </si>
  <si>
    <t>支柱固定ネジ(SUS M12×120)</t>
  </si>
  <si>
    <t>支柱固定ネジ(亜鉛メッキ M12×120)</t>
  </si>
  <si>
    <t>ナット（亜鉛メッキ M12)</t>
  </si>
  <si>
    <t>座金（亜鉛メッキ M12)</t>
  </si>
  <si>
    <t>SUSは157円、亜鉛メッキ49.86円</t>
  </si>
  <si>
    <t>SUSはM12×150で194円、亜鉛メッキ 79.17円</t>
  </si>
  <si>
    <t>パーゴラ固定(SUS M12×150)</t>
  </si>
  <si>
    <t>SUSは31円、亜鉛メッキ 11円</t>
  </si>
  <si>
    <t>ナット（SUS M12)</t>
  </si>
  <si>
    <t>座金（SUS M12)</t>
  </si>
  <si>
    <t>SUSは51円、亜鉛メッキ 31円</t>
  </si>
  <si>
    <t>注文用</t>
  </si>
  <si>
    <t>ＷＲＣ　（2×6　14feet)</t>
  </si>
  <si>
    <t>商品</t>
  </si>
  <si>
    <t>本数</t>
  </si>
  <si>
    <t>単価(送料込み)</t>
  </si>
  <si>
    <t>ＷＲＣ　（2×4　14feet)</t>
  </si>
  <si>
    <t>ＷＲＣ　（2×6　10feet)</t>
  </si>
  <si>
    <t>ＷＲＣ　（1×4　14feet)</t>
  </si>
  <si>
    <t>ＷＲＣ　（4×4　14feet)</t>
  </si>
  <si>
    <t>ＷＲＣ　（4×4　12feet)</t>
  </si>
  <si>
    <t>フェンス用(ナフコ 3.94円)</t>
  </si>
  <si>
    <t>■</t>
  </si>
  <si>
    <t>床柱</t>
  </si>
  <si>
    <t>支柱</t>
  </si>
  <si>
    <t>柱手前</t>
  </si>
  <si>
    <t>柱壁側</t>
  </si>
  <si>
    <t>4×4 12feet（3650mm)</t>
  </si>
  <si>
    <t>4×4 14feet（4270mm)</t>
  </si>
  <si>
    <t>母材</t>
  </si>
  <si>
    <t>柱切り出し</t>
  </si>
  <si>
    <t>フェンス切り出し</t>
  </si>
  <si>
    <t>縦桟</t>
  </si>
  <si>
    <t>1×4 14feet（4270mm)</t>
  </si>
  <si>
    <t>前上下</t>
  </si>
  <si>
    <t>×4本</t>
  </si>
  <si>
    <t>横上下</t>
  </si>
  <si>
    <t>必要数</t>
  </si>
  <si>
    <t>1175×2　×上下4枚</t>
  </si>
  <si>
    <t>扉上下</t>
  </si>
  <si>
    <t>1×4 14feet（2452mm)</t>
  </si>
  <si>
    <t>1×4 14feet（1818mm)</t>
  </si>
  <si>
    <t>余裕</t>
  </si>
  <si>
    <t>横桟</t>
  </si>
  <si>
    <t>１マス10ｃｍ</t>
  </si>
  <si>
    <t>ウッドデッキの正面図</t>
  </si>
  <si>
    <t>根太の平面図</t>
  </si>
  <si>
    <t>ウッドデッキの右側面図</t>
  </si>
  <si>
    <t>パーゴラ風屋根の平面図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</si>
</sst>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0"/>
    </font>
    <font>
      <b/>
      <sz val="16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38" fontId="0" fillId="0" borderId="0" xfId="17" applyAlignment="1">
      <alignment/>
    </xf>
    <xf numFmtId="0" fontId="2" fillId="0" borderId="0" xfId="0" applyFont="1" applyAlignment="1">
      <alignment/>
    </xf>
    <xf numFmtId="38" fontId="2" fillId="0" borderId="0" xfId="17" applyFont="1" applyAlignment="1">
      <alignment/>
    </xf>
    <xf numFmtId="0" fontId="3" fillId="0" borderId="0" xfId="16" applyAlignment="1">
      <alignment/>
    </xf>
    <xf numFmtId="38" fontId="0" fillId="0" borderId="0" xfId="17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3" borderId="0" xfId="0" applyFont="1" applyFill="1" applyAlignment="1">
      <alignment/>
    </xf>
    <xf numFmtId="0" fontId="2" fillId="4" borderId="0" xfId="0" applyFont="1" applyFill="1" applyAlignment="1">
      <alignment/>
    </xf>
    <xf numFmtId="0" fontId="2" fillId="5" borderId="0" xfId="0" applyFont="1" applyFill="1" applyBorder="1" applyAlignment="1">
      <alignment/>
    </xf>
    <xf numFmtId="0" fontId="2" fillId="6" borderId="0" xfId="0" applyFont="1" applyFill="1" applyAlignment="1">
      <alignment/>
    </xf>
    <xf numFmtId="0" fontId="2" fillId="0" borderId="0" xfId="0" applyFont="1" applyAlignment="1">
      <alignment/>
    </xf>
    <xf numFmtId="38" fontId="2" fillId="0" borderId="0" xfId="17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2" fillId="7" borderId="0" xfId="0" applyFont="1" applyFill="1" applyAlignment="1">
      <alignment/>
    </xf>
    <xf numFmtId="0" fontId="0" fillId="6" borderId="0" xfId="0" applyFill="1" applyAlignment="1">
      <alignment/>
    </xf>
    <xf numFmtId="38" fontId="0" fillId="0" borderId="0" xfId="17" applyAlignment="1">
      <alignment/>
    </xf>
    <xf numFmtId="0" fontId="0" fillId="0" borderId="0" xfId="0" applyAlignment="1">
      <alignment vertical="center"/>
    </xf>
    <xf numFmtId="0" fontId="0" fillId="7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38" fontId="0" fillId="0" borderId="0" xfId="0" applyNumberFormat="1" applyAlignment="1">
      <alignment horizontal="center"/>
    </xf>
    <xf numFmtId="0" fontId="0" fillId="3" borderId="0" xfId="0" applyFill="1" applyAlignment="1">
      <alignment/>
    </xf>
    <xf numFmtId="0" fontId="0" fillId="5" borderId="0" xfId="0" applyFill="1" applyAlignment="1">
      <alignment/>
    </xf>
    <xf numFmtId="0" fontId="0" fillId="4" borderId="0" xfId="0" applyFill="1" applyAlignment="1">
      <alignment/>
    </xf>
    <xf numFmtId="0" fontId="0" fillId="2" borderId="0" xfId="0" applyFill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68</xdr:col>
      <xdr:colOff>152400</xdr:colOff>
      <xdr:row>58</xdr:row>
      <xdr:rowOff>76200</xdr:rowOff>
    </xdr:from>
    <xdr:to>
      <xdr:col>69</xdr:col>
      <xdr:colOff>133350</xdr:colOff>
      <xdr:row>68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3801725" y="11677650"/>
          <a:ext cx="180975" cy="20478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9525</xdr:colOff>
      <xdr:row>43</xdr:row>
      <xdr:rowOff>152400</xdr:rowOff>
    </xdr:from>
    <xdr:to>
      <xdr:col>55</xdr:col>
      <xdr:colOff>190500</xdr:colOff>
      <xdr:row>68</xdr:row>
      <xdr:rowOff>123825</xdr:rowOff>
    </xdr:to>
    <xdr:sp>
      <xdr:nvSpPr>
        <xdr:cNvPr id="2" name="Rectangle 2"/>
        <xdr:cNvSpPr>
          <a:spLocks/>
        </xdr:cNvSpPr>
      </xdr:nvSpPr>
      <xdr:spPr>
        <a:xfrm>
          <a:off x="11058525" y="8753475"/>
          <a:ext cx="180975" cy="49720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161925</xdr:rowOff>
    </xdr:from>
    <xdr:to>
      <xdr:col>47</xdr:col>
      <xdr:colOff>0</xdr:colOff>
      <xdr:row>65</xdr:row>
      <xdr:rowOff>38100</xdr:rowOff>
    </xdr:to>
    <xdr:sp>
      <xdr:nvSpPr>
        <xdr:cNvPr id="3" name="Rectangle 3"/>
        <xdr:cNvSpPr>
          <a:spLocks/>
        </xdr:cNvSpPr>
      </xdr:nvSpPr>
      <xdr:spPr>
        <a:xfrm>
          <a:off x="1000125" y="12963525"/>
          <a:ext cx="8401050" cy="762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85725</xdr:colOff>
      <xdr:row>43</xdr:row>
      <xdr:rowOff>161925</xdr:rowOff>
    </xdr:from>
    <xdr:to>
      <xdr:col>6</xdr:col>
      <xdr:colOff>66675</xdr:colOff>
      <xdr:row>68</xdr:row>
      <xdr:rowOff>123825</xdr:rowOff>
    </xdr:to>
    <xdr:sp>
      <xdr:nvSpPr>
        <xdr:cNvPr id="4" name="Rectangle 35"/>
        <xdr:cNvSpPr>
          <a:spLocks/>
        </xdr:cNvSpPr>
      </xdr:nvSpPr>
      <xdr:spPr>
        <a:xfrm>
          <a:off x="1085850" y="8763000"/>
          <a:ext cx="180975" cy="49625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68</xdr:row>
      <xdr:rowOff>123825</xdr:rowOff>
    </xdr:from>
    <xdr:to>
      <xdr:col>6</xdr:col>
      <xdr:colOff>152400</xdr:colOff>
      <xdr:row>70</xdr:row>
      <xdr:rowOff>0</xdr:rowOff>
    </xdr:to>
    <xdr:sp>
      <xdr:nvSpPr>
        <xdr:cNvPr id="5" name="AutoShape 36"/>
        <xdr:cNvSpPr>
          <a:spLocks/>
        </xdr:cNvSpPr>
      </xdr:nvSpPr>
      <xdr:spPr>
        <a:xfrm flipV="1">
          <a:off x="1009650" y="13725525"/>
          <a:ext cx="342900" cy="276225"/>
        </a:xfrm>
        <a:prstGeom prst="trapezoid">
          <a:avLst>
            <a:gd name="adj" fmla="val -3541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133350</xdr:colOff>
      <xdr:row>43</xdr:row>
      <xdr:rowOff>161925</xdr:rowOff>
    </xdr:from>
    <xdr:to>
      <xdr:col>46</xdr:col>
      <xdr:colOff>114300</xdr:colOff>
      <xdr:row>68</xdr:row>
      <xdr:rowOff>123825</xdr:rowOff>
    </xdr:to>
    <xdr:sp>
      <xdr:nvSpPr>
        <xdr:cNvPr id="6" name="Rectangle 38"/>
        <xdr:cNvSpPr>
          <a:spLocks/>
        </xdr:cNvSpPr>
      </xdr:nvSpPr>
      <xdr:spPr>
        <a:xfrm>
          <a:off x="9134475" y="8763000"/>
          <a:ext cx="180975" cy="49625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57150</xdr:colOff>
      <xdr:row>68</xdr:row>
      <xdr:rowOff>123825</xdr:rowOff>
    </xdr:from>
    <xdr:to>
      <xdr:col>47</xdr:col>
      <xdr:colOff>0</xdr:colOff>
      <xdr:row>70</xdr:row>
      <xdr:rowOff>0</xdr:rowOff>
    </xdr:to>
    <xdr:sp>
      <xdr:nvSpPr>
        <xdr:cNvPr id="7" name="AutoShape 39"/>
        <xdr:cNvSpPr>
          <a:spLocks/>
        </xdr:cNvSpPr>
      </xdr:nvSpPr>
      <xdr:spPr>
        <a:xfrm flipV="1">
          <a:off x="9058275" y="13725525"/>
          <a:ext cx="342900" cy="276225"/>
        </a:xfrm>
        <a:prstGeom prst="trapezoid">
          <a:avLst>
            <a:gd name="adj" fmla="val -3541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114300</xdr:colOff>
      <xdr:row>58</xdr:row>
      <xdr:rowOff>76200</xdr:rowOff>
    </xdr:from>
    <xdr:to>
      <xdr:col>36</xdr:col>
      <xdr:colOff>95250</xdr:colOff>
      <xdr:row>68</xdr:row>
      <xdr:rowOff>123825</xdr:rowOff>
    </xdr:to>
    <xdr:sp>
      <xdr:nvSpPr>
        <xdr:cNvPr id="8" name="Rectangle 41"/>
        <xdr:cNvSpPr>
          <a:spLocks/>
        </xdr:cNvSpPr>
      </xdr:nvSpPr>
      <xdr:spPr>
        <a:xfrm>
          <a:off x="7115175" y="11677650"/>
          <a:ext cx="180975" cy="20478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38100</xdr:colOff>
      <xdr:row>68</xdr:row>
      <xdr:rowOff>123825</xdr:rowOff>
    </xdr:from>
    <xdr:to>
      <xdr:col>36</xdr:col>
      <xdr:colOff>180975</xdr:colOff>
      <xdr:row>70</xdr:row>
      <xdr:rowOff>0</xdr:rowOff>
    </xdr:to>
    <xdr:sp>
      <xdr:nvSpPr>
        <xdr:cNvPr id="9" name="AutoShape 42"/>
        <xdr:cNvSpPr>
          <a:spLocks/>
        </xdr:cNvSpPr>
      </xdr:nvSpPr>
      <xdr:spPr>
        <a:xfrm flipV="1">
          <a:off x="7038975" y="13725525"/>
          <a:ext cx="342900" cy="276225"/>
        </a:xfrm>
        <a:prstGeom prst="trapezoid">
          <a:avLst>
            <a:gd name="adj" fmla="val -3541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95250</xdr:colOff>
      <xdr:row>43</xdr:row>
      <xdr:rowOff>171450</xdr:rowOff>
    </xdr:from>
    <xdr:to>
      <xdr:col>26</xdr:col>
      <xdr:colOff>76200</xdr:colOff>
      <xdr:row>68</xdr:row>
      <xdr:rowOff>123825</xdr:rowOff>
    </xdr:to>
    <xdr:sp>
      <xdr:nvSpPr>
        <xdr:cNvPr id="10" name="Rectangle 43"/>
        <xdr:cNvSpPr>
          <a:spLocks/>
        </xdr:cNvSpPr>
      </xdr:nvSpPr>
      <xdr:spPr>
        <a:xfrm>
          <a:off x="5095875" y="8772525"/>
          <a:ext cx="180975" cy="49530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68</xdr:row>
      <xdr:rowOff>123825</xdr:rowOff>
    </xdr:from>
    <xdr:to>
      <xdr:col>26</xdr:col>
      <xdr:colOff>161925</xdr:colOff>
      <xdr:row>70</xdr:row>
      <xdr:rowOff>0</xdr:rowOff>
    </xdr:to>
    <xdr:sp>
      <xdr:nvSpPr>
        <xdr:cNvPr id="11" name="AutoShape 44"/>
        <xdr:cNvSpPr>
          <a:spLocks/>
        </xdr:cNvSpPr>
      </xdr:nvSpPr>
      <xdr:spPr>
        <a:xfrm flipV="1">
          <a:off x="5019675" y="13725525"/>
          <a:ext cx="342900" cy="276225"/>
        </a:xfrm>
        <a:prstGeom prst="trapezoid">
          <a:avLst>
            <a:gd name="adj" fmla="val -3541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58</xdr:row>
      <xdr:rowOff>76200</xdr:rowOff>
    </xdr:from>
    <xdr:to>
      <xdr:col>16</xdr:col>
      <xdr:colOff>57150</xdr:colOff>
      <xdr:row>68</xdr:row>
      <xdr:rowOff>123825</xdr:rowOff>
    </xdr:to>
    <xdr:sp>
      <xdr:nvSpPr>
        <xdr:cNvPr id="12" name="Rectangle 45"/>
        <xdr:cNvSpPr>
          <a:spLocks/>
        </xdr:cNvSpPr>
      </xdr:nvSpPr>
      <xdr:spPr>
        <a:xfrm>
          <a:off x="3076575" y="11677650"/>
          <a:ext cx="180975" cy="20478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68</xdr:row>
      <xdr:rowOff>123825</xdr:rowOff>
    </xdr:from>
    <xdr:to>
      <xdr:col>16</xdr:col>
      <xdr:colOff>142875</xdr:colOff>
      <xdr:row>70</xdr:row>
      <xdr:rowOff>0</xdr:rowOff>
    </xdr:to>
    <xdr:sp>
      <xdr:nvSpPr>
        <xdr:cNvPr id="13" name="AutoShape 46"/>
        <xdr:cNvSpPr>
          <a:spLocks/>
        </xdr:cNvSpPr>
      </xdr:nvSpPr>
      <xdr:spPr>
        <a:xfrm flipV="1">
          <a:off x="3000375" y="13725525"/>
          <a:ext cx="342900" cy="276225"/>
        </a:xfrm>
        <a:prstGeom prst="trapezoid">
          <a:avLst>
            <a:gd name="adj" fmla="val -3541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65</xdr:row>
      <xdr:rowOff>38100</xdr:rowOff>
    </xdr:from>
    <xdr:to>
      <xdr:col>47</xdr:col>
      <xdr:colOff>0</xdr:colOff>
      <xdr:row>66</xdr:row>
      <xdr:rowOff>123825</xdr:rowOff>
    </xdr:to>
    <xdr:sp>
      <xdr:nvSpPr>
        <xdr:cNvPr id="14" name="Rectangle 47"/>
        <xdr:cNvSpPr>
          <a:spLocks/>
        </xdr:cNvSpPr>
      </xdr:nvSpPr>
      <xdr:spPr>
        <a:xfrm>
          <a:off x="1000125" y="13039725"/>
          <a:ext cx="8401050" cy="2857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58</xdr:row>
      <xdr:rowOff>0</xdr:rowOff>
    </xdr:from>
    <xdr:to>
      <xdr:col>46</xdr:col>
      <xdr:colOff>190500</xdr:colOff>
      <xdr:row>58</xdr:row>
      <xdr:rowOff>76200</xdr:rowOff>
    </xdr:to>
    <xdr:sp>
      <xdr:nvSpPr>
        <xdr:cNvPr id="15" name="Rectangle 48"/>
        <xdr:cNvSpPr>
          <a:spLocks/>
        </xdr:cNvSpPr>
      </xdr:nvSpPr>
      <xdr:spPr>
        <a:xfrm>
          <a:off x="1000125" y="11601450"/>
          <a:ext cx="8391525" cy="762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104775</xdr:colOff>
      <xdr:row>58</xdr:row>
      <xdr:rowOff>76200</xdr:rowOff>
    </xdr:from>
    <xdr:to>
      <xdr:col>45</xdr:col>
      <xdr:colOff>123825</xdr:colOff>
      <xdr:row>64</xdr:row>
      <xdr:rowOff>161925</xdr:rowOff>
    </xdr:to>
    <xdr:grpSp>
      <xdr:nvGrpSpPr>
        <xdr:cNvPr id="16" name="Group 53"/>
        <xdr:cNvGrpSpPr>
          <a:grpSpLocks/>
        </xdr:cNvGrpSpPr>
      </xdr:nvGrpSpPr>
      <xdr:grpSpPr>
        <a:xfrm>
          <a:off x="7305675" y="11677650"/>
          <a:ext cx="1819275" cy="1285875"/>
          <a:chOff x="767" y="827"/>
          <a:chExt cx="191" cy="135"/>
        </a:xfrm>
        <a:solidFill>
          <a:srgbClr val="FFFFFF"/>
        </a:solidFill>
      </xdr:grpSpPr>
      <xdr:grpSp>
        <xdr:nvGrpSpPr>
          <xdr:cNvPr id="17" name="Group 54"/>
          <xdr:cNvGrpSpPr>
            <a:grpSpLocks/>
          </xdr:cNvGrpSpPr>
        </xdr:nvGrpSpPr>
        <xdr:grpSpPr>
          <a:xfrm>
            <a:off x="774" y="832"/>
            <a:ext cx="177" cy="125"/>
            <a:chOff x="774" y="827"/>
            <a:chExt cx="167" cy="135"/>
          </a:xfrm>
          <a:solidFill>
            <a:srgbClr val="FFFFFF"/>
          </a:solidFill>
        </xdr:grpSpPr>
        <xdr:sp>
          <xdr:nvSpPr>
            <xdr:cNvPr id="18" name="Rectangle 55"/>
            <xdr:cNvSpPr>
              <a:spLocks/>
            </xdr:cNvSpPr>
          </xdr:nvSpPr>
          <xdr:spPr>
            <a:xfrm>
              <a:off x="774" y="827"/>
              <a:ext cx="17" cy="135"/>
            </a:xfrm>
            <a:prstGeom prst="rect">
              <a:avLst/>
            </a:prstGeom>
            <a:solidFill>
              <a:srgbClr val="FFCC99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9" name="Rectangle 56"/>
            <xdr:cNvSpPr>
              <a:spLocks/>
            </xdr:cNvSpPr>
          </xdr:nvSpPr>
          <xdr:spPr>
            <a:xfrm>
              <a:off x="799" y="827"/>
              <a:ext cx="17" cy="135"/>
            </a:xfrm>
            <a:prstGeom prst="rect">
              <a:avLst/>
            </a:prstGeom>
            <a:solidFill>
              <a:srgbClr val="FFCC99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" name="Rectangle 57"/>
            <xdr:cNvSpPr>
              <a:spLocks/>
            </xdr:cNvSpPr>
          </xdr:nvSpPr>
          <xdr:spPr>
            <a:xfrm>
              <a:off x="824" y="827"/>
              <a:ext cx="17" cy="135"/>
            </a:xfrm>
            <a:prstGeom prst="rect">
              <a:avLst/>
            </a:prstGeom>
            <a:solidFill>
              <a:srgbClr val="FFCC99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" name="Rectangle 58"/>
            <xdr:cNvSpPr>
              <a:spLocks/>
            </xdr:cNvSpPr>
          </xdr:nvSpPr>
          <xdr:spPr>
            <a:xfrm>
              <a:off x="849" y="827"/>
              <a:ext cx="17" cy="135"/>
            </a:xfrm>
            <a:prstGeom prst="rect">
              <a:avLst/>
            </a:prstGeom>
            <a:solidFill>
              <a:srgbClr val="FFCC99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" name="Rectangle 59"/>
            <xdr:cNvSpPr>
              <a:spLocks/>
            </xdr:cNvSpPr>
          </xdr:nvSpPr>
          <xdr:spPr>
            <a:xfrm>
              <a:off x="874" y="827"/>
              <a:ext cx="17" cy="135"/>
            </a:xfrm>
            <a:prstGeom prst="rect">
              <a:avLst/>
            </a:prstGeom>
            <a:solidFill>
              <a:srgbClr val="FFCC99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" name="Rectangle 60"/>
            <xdr:cNvSpPr>
              <a:spLocks/>
            </xdr:cNvSpPr>
          </xdr:nvSpPr>
          <xdr:spPr>
            <a:xfrm>
              <a:off x="899" y="827"/>
              <a:ext cx="17" cy="135"/>
            </a:xfrm>
            <a:prstGeom prst="rect">
              <a:avLst/>
            </a:prstGeom>
            <a:solidFill>
              <a:srgbClr val="FFCC99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" name="Rectangle 61"/>
            <xdr:cNvSpPr>
              <a:spLocks/>
            </xdr:cNvSpPr>
          </xdr:nvSpPr>
          <xdr:spPr>
            <a:xfrm>
              <a:off x="924" y="827"/>
              <a:ext cx="17" cy="135"/>
            </a:xfrm>
            <a:prstGeom prst="rect">
              <a:avLst/>
            </a:prstGeom>
            <a:solidFill>
              <a:srgbClr val="FFCC99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25" name="Rectangle 62"/>
          <xdr:cNvSpPr>
            <a:spLocks/>
          </xdr:cNvSpPr>
        </xdr:nvSpPr>
        <xdr:spPr>
          <a:xfrm>
            <a:off x="767" y="827"/>
            <a:ext cx="191" cy="5"/>
          </a:xfrm>
          <a:prstGeom prst="rect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Rectangle 63"/>
          <xdr:cNvSpPr>
            <a:spLocks/>
          </xdr:cNvSpPr>
        </xdr:nvSpPr>
        <xdr:spPr>
          <a:xfrm>
            <a:off x="767" y="957"/>
            <a:ext cx="191" cy="5"/>
          </a:xfrm>
          <a:prstGeom prst="rect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26</xdr:col>
      <xdr:colOff>85725</xdr:colOff>
      <xdr:row>58</xdr:row>
      <xdr:rowOff>76200</xdr:rowOff>
    </xdr:from>
    <xdr:to>
      <xdr:col>35</xdr:col>
      <xdr:colOff>104775</xdr:colOff>
      <xdr:row>64</xdr:row>
      <xdr:rowOff>161925</xdr:rowOff>
    </xdr:to>
    <xdr:grpSp>
      <xdr:nvGrpSpPr>
        <xdr:cNvPr id="27" name="Group 67"/>
        <xdr:cNvGrpSpPr>
          <a:grpSpLocks/>
        </xdr:cNvGrpSpPr>
      </xdr:nvGrpSpPr>
      <xdr:grpSpPr>
        <a:xfrm>
          <a:off x="5286375" y="11677650"/>
          <a:ext cx="1819275" cy="1285875"/>
          <a:chOff x="767" y="827"/>
          <a:chExt cx="191" cy="135"/>
        </a:xfrm>
        <a:solidFill>
          <a:srgbClr val="FFFFFF"/>
        </a:solidFill>
      </xdr:grpSpPr>
      <xdr:grpSp>
        <xdr:nvGrpSpPr>
          <xdr:cNvPr id="28" name="Group 68"/>
          <xdr:cNvGrpSpPr>
            <a:grpSpLocks/>
          </xdr:cNvGrpSpPr>
        </xdr:nvGrpSpPr>
        <xdr:grpSpPr>
          <a:xfrm>
            <a:off x="774" y="832"/>
            <a:ext cx="177" cy="125"/>
            <a:chOff x="774" y="827"/>
            <a:chExt cx="167" cy="135"/>
          </a:xfrm>
          <a:solidFill>
            <a:srgbClr val="FFFFFF"/>
          </a:solidFill>
        </xdr:grpSpPr>
        <xdr:sp>
          <xdr:nvSpPr>
            <xdr:cNvPr id="29" name="Rectangle 69"/>
            <xdr:cNvSpPr>
              <a:spLocks/>
            </xdr:cNvSpPr>
          </xdr:nvSpPr>
          <xdr:spPr>
            <a:xfrm>
              <a:off x="774" y="827"/>
              <a:ext cx="17" cy="135"/>
            </a:xfrm>
            <a:prstGeom prst="rect">
              <a:avLst/>
            </a:prstGeom>
            <a:solidFill>
              <a:srgbClr val="FFCC99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0" name="Rectangle 70"/>
            <xdr:cNvSpPr>
              <a:spLocks/>
            </xdr:cNvSpPr>
          </xdr:nvSpPr>
          <xdr:spPr>
            <a:xfrm>
              <a:off x="799" y="827"/>
              <a:ext cx="17" cy="135"/>
            </a:xfrm>
            <a:prstGeom prst="rect">
              <a:avLst/>
            </a:prstGeom>
            <a:solidFill>
              <a:srgbClr val="FFCC99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1" name="Rectangle 71"/>
            <xdr:cNvSpPr>
              <a:spLocks/>
            </xdr:cNvSpPr>
          </xdr:nvSpPr>
          <xdr:spPr>
            <a:xfrm>
              <a:off x="824" y="827"/>
              <a:ext cx="17" cy="135"/>
            </a:xfrm>
            <a:prstGeom prst="rect">
              <a:avLst/>
            </a:prstGeom>
            <a:solidFill>
              <a:srgbClr val="FFCC99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2" name="Rectangle 72"/>
            <xdr:cNvSpPr>
              <a:spLocks/>
            </xdr:cNvSpPr>
          </xdr:nvSpPr>
          <xdr:spPr>
            <a:xfrm>
              <a:off x="849" y="827"/>
              <a:ext cx="17" cy="135"/>
            </a:xfrm>
            <a:prstGeom prst="rect">
              <a:avLst/>
            </a:prstGeom>
            <a:solidFill>
              <a:srgbClr val="FFCC99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3" name="Rectangle 73"/>
            <xdr:cNvSpPr>
              <a:spLocks/>
            </xdr:cNvSpPr>
          </xdr:nvSpPr>
          <xdr:spPr>
            <a:xfrm>
              <a:off x="874" y="827"/>
              <a:ext cx="17" cy="135"/>
            </a:xfrm>
            <a:prstGeom prst="rect">
              <a:avLst/>
            </a:prstGeom>
            <a:solidFill>
              <a:srgbClr val="FFCC99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4" name="Rectangle 74"/>
            <xdr:cNvSpPr>
              <a:spLocks/>
            </xdr:cNvSpPr>
          </xdr:nvSpPr>
          <xdr:spPr>
            <a:xfrm>
              <a:off x="899" y="827"/>
              <a:ext cx="17" cy="135"/>
            </a:xfrm>
            <a:prstGeom prst="rect">
              <a:avLst/>
            </a:prstGeom>
            <a:solidFill>
              <a:srgbClr val="FFCC99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5" name="Rectangle 75"/>
            <xdr:cNvSpPr>
              <a:spLocks/>
            </xdr:cNvSpPr>
          </xdr:nvSpPr>
          <xdr:spPr>
            <a:xfrm>
              <a:off x="924" y="827"/>
              <a:ext cx="17" cy="135"/>
            </a:xfrm>
            <a:prstGeom prst="rect">
              <a:avLst/>
            </a:prstGeom>
            <a:solidFill>
              <a:srgbClr val="FFCC99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36" name="Rectangle 76"/>
          <xdr:cNvSpPr>
            <a:spLocks/>
          </xdr:cNvSpPr>
        </xdr:nvSpPr>
        <xdr:spPr>
          <a:xfrm>
            <a:off x="767" y="827"/>
            <a:ext cx="191" cy="5"/>
          </a:xfrm>
          <a:prstGeom prst="rect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Rectangle 77"/>
          <xdr:cNvSpPr>
            <a:spLocks/>
          </xdr:cNvSpPr>
        </xdr:nvSpPr>
        <xdr:spPr>
          <a:xfrm>
            <a:off x="767" y="957"/>
            <a:ext cx="191" cy="5"/>
          </a:xfrm>
          <a:prstGeom prst="rect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161925</xdr:colOff>
      <xdr:row>75</xdr:row>
      <xdr:rowOff>104775</xdr:rowOff>
    </xdr:from>
    <xdr:to>
      <xdr:col>13</xdr:col>
      <xdr:colOff>180975</xdr:colOff>
      <xdr:row>81</xdr:row>
      <xdr:rowOff>190500</xdr:rowOff>
    </xdr:to>
    <xdr:grpSp>
      <xdr:nvGrpSpPr>
        <xdr:cNvPr id="38" name="Group 78"/>
        <xdr:cNvGrpSpPr>
          <a:grpSpLocks/>
        </xdr:cNvGrpSpPr>
      </xdr:nvGrpSpPr>
      <xdr:grpSpPr>
        <a:xfrm>
          <a:off x="962025" y="15106650"/>
          <a:ext cx="1819275" cy="1285875"/>
          <a:chOff x="767" y="827"/>
          <a:chExt cx="191" cy="135"/>
        </a:xfrm>
        <a:solidFill>
          <a:srgbClr val="FFFFFF"/>
        </a:solidFill>
      </xdr:grpSpPr>
      <xdr:grpSp>
        <xdr:nvGrpSpPr>
          <xdr:cNvPr id="39" name="Group 79"/>
          <xdr:cNvGrpSpPr>
            <a:grpSpLocks/>
          </xdr:cNvGrpSpPr>
        </xdr:nvGrpSpPr>
        <xdr:grpSpPr>
          <a:xfrm>
            <a:off x="774" y="832"/>
            <a:ext cx="177" cy="125"/>
            <a:chOff x="774" y="827"/>
            <a:chExt cx="167" cy="135"/>
          </a:xfrm>
          <a:solidFill>
            <a:srgbClr val="FFFFFF"/>
          </a:solidFill>
        </xdr:grpSpPr>
        <xdr:sp>
          <xdr:nvSpPr>
            <xdr:cNvPr id="40" name="Rectangle 80"/>
            <xdr:cNvSpPr>
              <a:spLocks/>
            </xdr:cNvSpPr>
          </xdr:nvSpPr>
          <xdr:spPr>
            <a:xfrm>
              <a:off x="774" y="827"/>
              <a:ext cx="17" cy="135"/>
            </a:xfrm>
            <a:prstGeom prst="rect">
              <a:avLst/>
            </a:prstGeom>
            <a:solidFill>
              <a:srgbClr val="FFCC99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1" name="Rectangle 81"/>
            <xdr:cNvSpPr>
              <a:spLocks/>
            </xdr:cNvSpPr>
          </xdr:nvSpPr>
          <xdr:spPr>
            <a:xfrm>
              <a:off x="799" y="827"/>
              <a:ext cx="17" cy="135"/>
            </a:xfrm>
            <a:prstGeom prst="rect">
              <a:avLst/>
            </a:prstGeom>
            <a:solidFill>
              <a:srgbClr val="FFCC99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2" name="Rectangle 82"/>
            <xdr:cNvSpPr>
              <a:spLocks/>
            </xdr:cNvSpPr>
          </xdr:nvSpPr>
          <xdr:spPr>
            <a:xfrm>
              <a:off x="824" y="827"/>
              <a:ext cx="17" cy="135"/>
            </a:xfrm>
            <a:prstGeom prst="rect">
              <a:avLst/>
            </a:prstGeom>
            <a:solidFill>
              <a:srgbClr val="FFCC99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3" name="Rectangle 83"/>
            <xdr:cNvSpPr>
              <a:spLocks/>
            </xdr:cNvSpPr>
          </xdr:nvSpPr>
          <xdr:spPr>
            <a:xfrm>
              <a:off x="849" y="827"/>
              <a:ext cx="17" cy="135"/>
            </a:xfrm>
            <a:prstGeom prst="rect">
              <a:avLst/>
            </a:prstGeom>
            <a:solidFill>
              <a:srgbClr val="FFCC99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4" name="Rectangle 84"/>
            <xdr:cNvSpPr>
              <a:spLocks/>
            </xdr:cNvSpPr>
          </xdr:nvSpPr>
          <xdr:spPr>
            <a:xfrm>
              <a:off x="874" y="827"/>
              <a:ext cx="17" cy="135"/>
            </a:xfrm>
            <a:prstGeom prst="rect">
              <a:avLst/>
            </a:prstGeom>
            <a:solidFill>
              <a:srgbClr val="FFCC99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5" name="Rectangle 85"/>
            <xdr:cNvSpPr>
              <a:spLocks/>
            </xdr:cNvSpPr>
          </xdr:nvSpPr>
          <xdr:spPr>
            <a:xfrm>
              <a:off x="899" y="827"/>
              <a:ext cx="17" cy="135"/>
            </a:xfrm>
            <a:prstGeom prst="rect">
              <a:avLst/>
            </a:prstGeom>
            <a:solidFill>
              <a:srgbClr val="FFCC99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6" name="Rectangle 86"/>
            <xdr:cNvSpPr>
              <a:spLocks/>
            </xdr:cNvSpPr>
          </xdr:nvSpPr>
          <xdr:spPr>
            <a:xfrm>
              <a:off x="924" y="827"/>
              <a:ext cx="17" cy="135"/>
            </a:xfrm>
            <a:prstGeom prst="rect">
              <a:avLst/>
            </a:prstGeom>
            <a:solidFill>
              <a:srgbClr val="FFCC99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47" name="Rectangle 87"/>
          <xdr:cNvSpPr>
            <a:spLocks/>
          </xdr:cNvSpPr>
        </xdr:nvSpPr>
        <xdr:spPr>
          <a:xfrm>
            <a:off x="767" y="827"/>
            <a:ext cx="191" cy="5"/>
          </a:xfrm>
          <a:prstGeom prst="rect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Rectangle 88"/>
          <xdr:cNvSpPr>
            <a:spLocks/>
          </xdr:cNvSpPr>
        </xdr:nvSpPr>
        <xdr:spPr>
          <a:xfrm>
            <a:off x="767" y="957"/>
            <a:ext cx="191" cy="5"/>
          </a:xfrm>
          <a:prstGeom prst="rect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23</xdr:col>
      <xdr:colOff>66675</xdr:colOff>
      <xdr:row>75</xdr:row>
      <xdr:rowOff>161925</xdr:rowOff>
    </xdr:from>
    <xdr:to>
      <xdr:col>24</xdr:col>
      <xdr:colOff>38100</xdr:colOff>
      <xdr:row>81</xdr:row>
      <xdr:rowOff>152400</xdr:rowOff>
    </xdr:to>
    <xdr:sp>
      <xdr:nvSpPr>
        <xdr:cNvPr id="49" name="Rectangle 89"/>
        <xdr:cNvSpPr>
          <a:spLocks/>
        </xdr:cNvSpPr>
      </xdr:nvSpPr>
      <xdr:spPr>
        <a:xfrm>
          <a:off x="4667250" y="15163800"/>
          <a:ext cx="171450" cy="11906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114300</xdr:colOff>
      <xdr:row>75</xdr:row>
      <xdr:rowOff>161925</xdr:rowOff>
    </xdr:from>
    <xdr:to>
      <xdr:col>25</xdr:col>
      <xdr:colOff>95250</xdr:colOff>
      <xdr:row>81</xdr:row>
      <xdr:rowOff>152400</xdr:rowOff>
    </xdr:to>
    <xdr:sp>
      <xdr:nvSpPr>
        <xdr:cNvPr id="50" name="Rectangle 90"/>
        <xdr:cNvSpPr>
          <a:spLocks/>
        </xdr:cNvSpPr>
      </xdr:nvSpPr>
      <xdr:spPr>
        <a:xfrm>
          <a:off x="4914900" y="15163800"/>
          <a:ext cx="180975" cy="11906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171450</xdr:colOff>
      <xdr:row>75</xdr:row>
      <xdr:rowOff>161925</xdr:rowOff>
    </xdr:from>
    <xdr:to>
      <xdr:col>26</xdr:col>
      <xdr:colOff>142875</xdr:colOff>
      <xdr:row>81</xdr:row>
      <xdr:rowOff>152400</xdr:rowOff>
    </xdr:to>
    <xdr:sp>
      <xdr:nvSpPr>
        <xdr:cNvPr id="51" name="Rectangle 91"/>
        <xdr:cNvSpPr>
          <a:spLocks/>
        </xdr:cNvSpPr>
      </xdr:nvSpPr>
      <xdr:spPr>
        <a:xfrm>
          <a:off x="5172075" y="15163800"/>
          <a:ext cx="171450" cy="11906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75</xdr:row>
      <xdr:rowOff>161925</xdr:rowOff>
    </xdr:from>
    <xdr:to>
      <xdr:col>28</xdr:col>
      <xdr:colOff>0</xdr:colOff>
      <xdr:row>81</xdr:row>
      <xdr:rowOff>152400</xdr:rowOff>
    </xdr:to>
    <xdr:sp>
      <xdr:nvSpPr>
        <xdr:cNvPr id="52" name="Rectangle 92"/>
        <xdr:cNvSpPr>
          <a:spLocks/>
        </xdr:cNvSpPr>
      </xdr:nvSpPr>
      <xdr:spPr>
        <a:xfrm>
          <a:off x="5419725" y="15163800"/>
          <a:ext cx="180975" cy="11906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76200</xdr:colOff>
      <xdr:row>75</xdr:row>
      <xdr:rowOff>161925</xdr:rowOff>
    </xdr:from>
    <xdr:to>
      <xdr:col>29</xdr:col>
      <xdr:colOff>47625</xdr:colOff>
      <xdr:row>81</xdr:row>
      <xdr:rowOff>152400</xdr:rowOff>
    </xdr:to>
    <xdr:sp>
      <xdr:nvSpPr>
        <xdr:cNvPr id="53" name="Rectangle 93"/>
        <xdr:cNvSpPr>
          <a:spLocks/>
        </xdr:cNvSpPr>
      </xdr:nvSpPr>
      <xdr:spPr>
        <a:xfrm>
          <a:off x="5676900" y="15163800"/>
          <a:ext cx="171450" cy="11906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75</xdr:row>
      <xdr:rowOff>161925</xdr:rowOff>
    </xdr:from>
    <xdr:to>
      <xdr:col>30</xdr:col>
      <xdr:colOff>104775</xdr:colOff>
      <xdr:row>81</xdr:row>
      <xdr:rowOff>152400</xdr:rowOff>
    </xdr:to>
    <xdr:sp>
      <xdr:nvSpPr>
        <xdr:cNvPr id="54" name="Rectangle 94"/>
        <xdr:cNvSpPr>
          <a:spLocks/>
        </xdr:cNvSpPr>
      </xdr:nvSpPr>
      <xdr:spPr>
        <a:xfrm>
          <a:off x="5924550" y="15163800"/>
          <a:ext cx="180975" cy="11906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180975</xdr:colOff>
      <xdr:row>75</xdr:row>
      <xdr:rowOff>161925</xdr:rowOff>
    </xdr:from>
    <xdr:to>
      <xdr:col>31</xdr:col>
      <xdr:colOff>152400</xdr:colOff>
      <xdr:row>81</xdr:row>
      <xdr:rowOff>152400</xdr:rowOff>
    </xdr:to>
    <xdr:sp>
      <xdr:nvSpPr>
        <xdr:cNvPr id="55" name="Rectangle 95"/>
        <xdr:cNvSpPr>
          <a:spLocks/>
        </xdr:cNvSpPr>
      </xdr:nvSpPr>
      <xdr:spPr>
        <a:xfrm>
          <a:off x="6181725" y="15163800"/>
          <a:ext cx="171450" cy="11906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81</xdr:row>
      <xdr:rowOff>152400</xdr:rowOff>
    </xdr:from>
    <xdr:to>
      <xdr:col>35</xdr:col>
      <xdr:colOff>9525</xdr:colOff>
      <xdr:row>82</xdr:row>
      <xdr:rowOff>0</xdr:rowOff>
    </xdr:to>
    <xdr:sp>
      <xdr:nvSpPr>
        <xdr:cNvPr id="56" name="Rectangle 96"/>
        <xdr:cNvSpPr>
          <a:spLocks/>
        </xdr:cNvSpPr>
      </xdr:nvSpPr>
      <xdr:spPr>
        <a:xfrm>
          <a:off x="4600575" y="16354425"/>
          <a:ext cx="2409825" cy="476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75</xdr:row>
      <xdr:rowOff>114300</xdr:rowOff>
    </xdr:from>
    <xdr:to>
      <xdr:col>35</xdr:col>
      <xdr:colOff>9525</xdr:colOff>
      <xdr:row>75</xdr:row>
      <xdr:rowOff>161925</xdr:rowOff>
    </xdr:to>
    <xdr:sp>
      <xdr:nvSpPr>
        <xdr:cNvPr id="57" name="Rectangle 97"/>
        <xdr:cNvSpPr>
          <a:spLocks/>
        </xdr:cNvSpPr>
      </xdr:nvSpPr>
      <xdr:spPr>
        <a:xfrm>
          <a:off x="4600575" y="15116175"/>
          <a:ext cx="2409825" cy="476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28575</xdr:colOff>
      <xdr:row>75</xdr:row>
      <xdr:rowOff>161925</xdr:rowOff>
    </xdr:from>
    <xdr:to>
      <xdr:col>33</xdr:col>
      <xdr:colOff>0</xdr:colOff>
      <xdr:row>81</xdr:row>
      <xdr:rowOff>152400</xdr:rowOff>
    </xdr:to>
    <xdr:sp>
      <xdr:nvSpPr>
        <xdr:cNvPr id="58" name="Rectangle 98"/>
        <xdr:cNvSpPr>
          <a:spLocks/>
        </xdr:cNvSpPr>
      </xdr:nvSpPr>
      <xdr:spPr>
        <a:xfrm>
          <a:off x="6429375" y="15163800"/>
          <a:ext cx="171450" cy="11906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76200</xdr:colOff>
      <xdr:row>75</xdr:row>
      <xdr:rowOff>161925</xdr:rowOff>
    </xdr:from>
    <xdr:to>
      <xdr:col>34</xdr:col>
      <xdr:colOff>47625</xdr:colOff>
      <xdr:row>81</xdr:row>
      <xdr:rowOff>152400</xdr:rowOff>
    </xdr:to>
    <xdr:sp>
      <xdr:nvSpPr>
        <xdr:cNvPr id="59" name="Rectangle 99"/>
        <xdr:cNvSpPr>
          <a:spLocks/>
        </xdr:cNvSpPr>
      </xdr:nvSpPr>
      <xdr:spPr>
        <a:xfrm>
          <a:off x="6677025" y="15163800"/>
          <a:ext cx="171450" cy="11906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70</xdr:row>
      <xdr:rowOff>0</xdr:rowOff>
    </xdr:from>
    <xdr:to>
      <xdr:col>88</xdr:col>
      <xdr:colOff>38100</xdr:colOff>
      <xdr:row>70</xdr:row>
      <xdr:rowOff>0</xdr:rowOff>
    </xdr:to>
    <xdr:sp>
      <xdr:nvSpPr>
        <xdr:cNvPr id="60" name="Line 100"/>
        <xdr:cNvSpPr>
          <a:spLocks/>
        </xdr:cNvSpPr>
      </xdr:nvSpPr>
      <xdr:spPr>
        <a:xfrm>
          <a:off x="9420225" y="14001750"/>
          <a:ext cx="826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57150</xdr:colOff>
      <xdr:row>28</xdr:row>
      <xdr:rowOff>171450</xdr:rowOff>
    </xdr:from>
    <xdr:to>
      <xdr:col>88</xdr:col>
      <xdr:colOff>152400</xdr:colOff>
      <xdr:row>70</xdr:row>
      <xdr:rowOff>0</xdr:rowOff>
    </xdr:to>
    <xdr:sp>
      <xdr:nvSpPr>
        <xdr:cNvPr id="61" name="Rectangle 101"/>
        <xdr:cNvSpPr>
          <a:spLocks/>
        </xdr:cNvSpPr>
      </xdr:nvSpPr>
      <xdr:spPr>
        <a:xfrm>
          <a:off x="16706850" y="5772150"/>
          <a:ext cx="1095375" cy="822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180975</xdr:colOff>
      <xdr:row>64</xdr:row>
      <xdr:rowOff>85725</xdr:rowOff>
    </xdr:from>
    <xdr:to>
      <xdr:col>83</xdr:col>
      <xdr:colOff>57150</xdr:colOff>
      <xdr:row>64</xdr:row>
      <xdr:rowOff>161925</xdr:rowOff>
    </xdr:to>
    <xdr:sp>
      <xdr:nvSpPr>
        <xdr:cNvPr id="62" name="Rectangle 102"/>
        <xdr:cNvSpPr>
          <a:spLocks/>
        </xdr:cNvSpPr>
      </xdr:nvSpPr>
      <xdr:spPr>
        <a:xfrm>
          <a:off x="16630650" y="12887325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19050</xdr:colOff>
      <xdr:row>41</xdr:row>
      <xdr:rowOff>190500</xdr:rowOff>
    </xdr:from>
    <xdr:to>
      <xdr:col>83</xdr:col>
      <xdr:colOff>57150</xdr:colOff>
      <xdr:row>44</xdr:row>
      <xdr:rowOff>76200</xdr:rowOff>
    </xdr:to>
    <xdr:sp>
      <xdr:nvSpPr>
        <xdr:cNvPr id="63" name="Rectangle 103"/>
        <xdr:cNvSpPr>
          <a:spLocks/>
        </xdr:cNvSpPr>
      </xdr:nvSpPr>
      <xdr:spPr>
        <a:xfrm>
          <a:off x="16268700" y="8391525"/>
          <a:ext cx="438150" cy="485775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19050</xdr:colOff>
      <xdr:row>40</xdr:row>
      <xdr:rowOff>161925</xdr:rowOff>
    </xdr:from>
    <xdr:to>
      <xdr:col>81</xdr:col>
      <xdr:colOff>0</xdr:colOff>
      <xdr:row>68</xdr:row>
      <xdr:rowOff>133350</xdr:rowOff>
    </xdr:to>
    <xdr:sp>
      <xdr:nvSpPr>
        <xdr:cNvPr id="64" name="Rectangle 104"/>
        <xdr:cNvSpPr>
          <a:spLocks/>
        </xdr:cNvSpPr>
      </xdr:nvSpPr>
      <xdr:spPr>
        <a:xfrm>
          <a:off x="16068675" y="8162925"/>
          <a:ext cx="180975" cy="55721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142875</xdr:colOff>
      <xdr:row>68</xdr:row>
      <xdr:rowOff>133350</xdr:rowOff>
    </xdr:from>
    <xdr:to>
      <xdr:col>81</xdr:col>
      <xdr:colOff>85725</xdr:colOff>
      <xdr:row>70</xdr:row>
      <xdr:rowOff>9525</xdr:rowOff>
    </xdr:to>
    <xdr:sp>
      <xdr:nvSpPr>
        <xdr:cNvPr id="65" name="AutoShape 105"/>
        <xdr:cNvSpPr>
          <a:spLocks/>
        </xdr:cNvSpPr>
      </xdr:nvSpPr>
      <xdr:spPr>
        <a:xfrm flipV="1">
          <a:off x="15992475" y="13735050"/>
          <a:ext cx="342900" cy="276225"/>
        </a:xfrm>
        <a:prstGeom prst="trapezoid">
          <a:avLst>
            <a:gd name="adj" fmla="val -3541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114300</xdr:colOff>
      <xdr:row>64</xdr:row>
      <xdr:rowOff>180975</xdr:rowOff>
    </xdr:from>
    <xdr:to>
      <xdr:col>82</xdr:col>
      <xdr:colOff>85725</xdr:colOff>
      <xdr:row>65</xdr:row>
      <xdr:rowOff>66675</xdr:rowOff>
    </xdr:to>
    <xdr:sp>
      <xdr:nvSpPr>
        <xdr:cNvPr id="66" name="Rectangle 106"/>
        <xdr:cNvSpPr>
          <a:spLocks/>
        </xdr:cNvSpPr>
      </xdr:nvSpPr>
      <xdr:spPr>
        <a:xfrm rot="5400000">
          <a:off x="10963275" y="12982575"/>
          <a:ext cx="5572125" cy="857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65</xdr:row>
      <xdr:rowOff>66675</xdr:rowOff>
    </xdr:from>
    <xdr:to>
      <xdr:col>81</xdr:col>
      <xdr:colOff>28575</xdr:colOff>
      <xdr:row>66</xdr:row>
      <xdr:rowOff>152400</xdr:rowOff>
    </xdr:to>
    <xdr:sp>
      <xdr:nvSpPr>
        <xdr:cNvPr id="67" name="Rectangle 107"/>
        <xdr:cNvSpPr>
          <a:spLocks/>
        </xdr:cNvSpPr>
      </xdr:nvSpPr>
      <xdr:spPr>
        <a:xfrm>
          <a:off x="11049000" y="13068300"/>
          <a:ext cx="5229225" cy="2857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123825</xdr:colOff>
      <xdr:row>68</xdr:row>
      <xdr:rowOff>133350</xdr:rowOff>
    </xdr:from>
    <xdr:to>
      <xdr:col>56</xdr:col>
      <xdr:colOff>66675</xdr:colOff>
      <xdr:row>70</xdr:row>
      <xdr:rowOff>9525</xdr:rowOff>
    </xdr:to>
    <xdr:sp>
      <xdr:nvSpPr>
        <xdr:cNvPr id="68" name="AutoShape 108"/>
        <xdr:cNvSpPr>
          <a:spLocks/>
        </xdr:cNvSpPr>
      </xdr:nvSpPr>
      <xdr:spPr>
        <a:xfrm flipV="1">
          <a:off x="10972800" y="13735050"/>
          <a:ext cx="342900" cy="276225"/>
        </a:xfrm>
        <a:prstGeom prst="trapezoid">
          <a:avLst>
            <a:gd name="adj" fmla="val -3541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76200</xdr:colOff>
      <xdr:row>68</xdr:row>
      <xdr:rowOff>123825</xdr:rowOff>
    </xdr:from>
    <xdr:to>
      <xdr:col>70</xdr:col>
      <xdr:colOff>19050</xdr:colOff>
      <xdr:row>70</xdr:row>
      <xdr:rowOff>0</xdr:rowOff>
    </xdr:to>
    <xdr:sp>
      <xdr:nvSpPr>
        <xdr:cNvPr id="69" name="AutoShape 109"/>
        <xdr:cNvSpPr>
          <a:spLocks/>
        </xdr:cNvSpPr>
      </xdr:nvSpPr>
      <xdr:spPr>
        <a:xfrm flipV="1">
          <a:off x="13725525" y="13725525"/>
          <a:ext cx="342900" cy="276225"/>
        </a:xfrm>
        <a:prstGeom prst="trapezoid">
          <a:avLst>
            <a:gd name="adj" fmla="val -3541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58</xdr:row>
      <xdr:rowOff>142875</xdr:rowOff>
    </xdr:from>
    <xdr:to>
      <xdr:col>70</xdr:col>
      <xdr:colOff>171450</xdr:colOff>
      <xdr:row>64</xdr:row>
      <xdr:rowOff>133350</xdr:rowOff>
    </xdr:to>
    <xdr:sp>
      <xdr:nvSpPr>
        <xdr:cNvPr id="70" name="Rectangle 110"/>
        <xdr:cNvSpPr>
          <a:spLocks/>
        </xdr:cNvSpPr>
      </xdr:nvSpPr>
      <xdr:spPr>
        <a:xfrm>
          <a:off x="14049375" y="11744325"/>
          <a:ext cx="171450" cy="11906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47625</xdr:colOff>
      <xdr:row>58</xdr:row>
      <xdr:rowOff>142875</xdr:rowOff>
    </xdr:from>
    <xdr:to>
      <xdr:col>72</xdr:col>
      <xdr:colOff>28575</xdr:colOff>
      <xdr:row>64</xdr:row>
      <xdr:rowOff>133350</xdr:rowOff>
    </xdr:to>
    <xdr:sp>
      <xdr:nvSpPr>
        <xdr:cNvPr id="71" name="Rectangle 111"/>
        <xdr:cNvSpPr>
          <a:spLocks/>
        </xdr:cNvSpPr>
      </xdr:nvSpPr>
      <xdr:spPr>
        <a:xfrm>
          <a:off x="14297025" y="11744325"/>
          <a:ext cx="180975" cy="11906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104775</xdr:colOff>
      <xdr:row>58</xdr:row>
      <xdr:rowOff>142875</xdr:rowOff>
    </xdr:from>
    <xdr:to>
      <xdr:col>73</xdr:col>
      <xdr:colOff>76200</xdr:colOff>
      <xdr:row>64</xdr:row>
      <xdr:rowOff>133350</xdr:rowOff>
    </xdr:to>
    <xdr:sp>
      <xdr:nvSpPr>
        <xdr:cNvPr id="72" name="Rectangle 112"/>
        <xdr:cNvSpPr>
          <a:spLocks/>
        </xdr:cNvSpPr>
      </xdr:nvSpPr>
      <xdr:spPr>
        <a:xfrm>
          <a:off x="14554200" y="11744325"/>
          <a:ext cx="171450" cy="11906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152400</xdr:colOff>
      <xdr:row>58</xdr:row>
      <xdr:rowOff>142875</xdr:rowOff>
    </xdr:from>
    <xdr:to>
      <xdr:col>74</xdr:col>
      <xdr:colOff>133350</xdr:colOff>
      <xdr:row>64</xdr:row>
      <xdr:rowOff>133350</xdr:rowOff>
    </xdr:to>
    <xdr:sp>
      <xdr:nvSpPr>
        <xdr:cNvPr id="73" name="Rectangle 113"/>
        <xdr:cNvSpPr>
          <a:spLocks/>
        </xdr:cNvSpPr>
      </xdr:nvSpPr>
      <xdr:spPr>
        <a:xfrm>
          <a:off x="14801850" y="11744325"/>
          <a:ext cx="180975" cy="11906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9525</xdr:colOff>
      <xdr:row>58</xdr:row>
      <xdr:rowOff>142875</xdr:rowOff>
    </xdr:from>
    <xdr:to>
      <xdr:col>75</xdr:col>
      <xdr:colOff>180975</xdr:colOff>
      <xdr:row>64</xdr:row>
      <xdr:rowOff>133350</xdr:rowOff>
    </xdr:to>
    <xdr:sp>
      <xdr:nvSpPr>
        <xdr:cNvPr id="74" name="Rectangle 114"/>
        <xdr:cNvSpPr>
          <a:spLocks/>
        </xdr:cNvSpPr>
      </xdr:nvSpPr>
      <xdr:spPr>
        <a:xfrm>
          <a:off x="15059025" y="11744325"/>
          <a:ext cx="171450" cy="11906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57150</xdr:colOff>
      <xdr:row>58</xdr:row>
      <xdr:rowOff>142875</xdr:rowOff>
    </xdr:from>
    <xdr:to>
      <xdr:col>77</xdr:col>
      <xdr:colOff>38100</xdr:colOff>
      <xdr:row>64</xdr:row>
      <xdr:rowOff>133350</xdr:rowOff>
    </xdr:to>
    <xdr:sp>
      <xdr:nvSpPr>
        <xdr:cNvPr id="75" name="Rectangle 115"/>
        <xdr:cNvSpPr>
          <a:spLocks/>
        </xdr:cNvSpPr>
      </xdr:nvSpPr>
      <xdr:spPr>
        <a:xfrm>
          <a:off x="15306675" y="11744325"/>
          <a:ext cx="180975" cy="11906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114300</xdr:colOff>
      <xdr:row>58</xdr:row>
      <xdr:rowOff>142875</xdr:rowOff>
    </xdr:from>
    <xdr:to>
      <xdr:col>78</xdr:col>
      <xdr:colOff>85725</xdr:colOff>
      <xdr:row>64</xdr:row>
      <xdr:rowOff>133350</xdr:rowOff>
    </xdr:to>
    <xdr:sp>
      <xdr:nvSpPr>
        <xdr:cNvPr id="76" name="Rectangle 116"/>
        <xdr:cNvSpPr>
          <a:spLocks/>
        </xdr:cNvSpPr>
      </xdr:nvSpPr>
      <xdr:spPr>
        <a:xfrm>
          <a:off x="15563850" y="11744325"/>
          <a:ext cx="171450" cy="11906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133350</xdr:colOff>
      <xdr:row>64</xdr:row>
      <xdr:rowOff>133350</xdr:rowOff>
    </xdr:from>
    <xdr:to>
      <xdr:col>80</xdr:col>
      <xdr:colOff>28575</xdr:colOff>
      <xdr:row>64</xdr:row>
      <xdr:rowOff>180975</xdr:rowOff>
    </xdr:to>
    <xdr:sp>
      <xdr:nvSpPr>
        <xdr:cNvPr id="77" name="Rectangle 117"/>
        <xdr:cNvSpPr>
          <a:spLocks/>
        </xdr:cNvSpPr>
      </xdr:nvSpPr>
      <xdr:spPr>
        <a:xfrm>
          <a:off x="13982700" y="12934950"/>
          <a:ext cx="2095500" cy="476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133350</xdr:colOff>
      <xdr:row>58</xdr:row>
      <xdr:rowOff>95250</xdr:rowOff>
    </xdr:from>
    <xdr:to>
      <xdr:col>80</xdr:col>
      <xdr:colOff>9525</xdr:colOff>
      <xdr:row>58</xdr:row>
      <xdr:rowOff>142875</xdr:rowOff>
    </xdr:to>
    <xdr:sp>
      <xdr:nvSpPr>
        <xdr:cNvPr id="78" name="Rectangle 118"/>
        <xdr:cNvSpPr>
          <a:spLocks/>
        </xdr:cNvSpPr>
      </xdr:nvSpPr>
      <xdr:spPr>
        <a:xfrm>
          <a:off x="13982700" y="11696700"/>
          <a:ext cx="2076450" cy="476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161925</xdr:colOff>
      <xdr:row>58</xdr:row>
      <xdr:rowOff>142875</xdr:rowOff>
    </xdr:from>
    <xdr:to>
      <xdr:col>79</xdr:col>
      <xdr:colOff>133350</xdr:colOff>
      <xdr:row>64</xdr:row>
      <xdr:rowOff>133350</xdr:rowOff>
    </xdr:to>
    <xdr:sp>
      <xdr:nvSpPr>
        <xdr:cNvPr id="79" name="Rectangle 119"/>
        <xdr:cNvSpPr>
          <a:spLocks/>
        </xdr:cNvSpPr>
      </xdr:nvSpPr>
      <xdr:spPr>
        <a:xfrm>
          <a:off x="15811500" y="11744325"/>
          <a:ext cx="171450" cy="11906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142875</xdr:colOff>
      <xdr:row>58</xdr:row>
      <xdr:rowOff>9525</xdr:rowOff>
    </xdr:from>
    <xdr:to>
      <xdr:col>82</xdr:col>
      <xdr:colOff>19050</xdr:colOff>
      <xdr:row>58</xdr:row>
      <xdr:rowOff>95250</xdr:rowOff>
    </xdr:to>
    <xdr:sp>
      <xdr:nvSpPr>
        <xdr:cNvPr id="80" name="Rectangle 120"/>
        <xdr:cNvSpPr>
          <a:spLocks/>
        </xdr:cNvSpPr>
      </xdr:nvSpPr>
      <xdr:spPr>
        <a:xfrm>
          <a:off x="13792200" y="11610975"/>
          <a:ext cx="2676525" cy="857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38100</xdr:colOff>
      <xdr:row>58</xdr:row>
      <xdr:rowOff>95250</xdr:rowOff>
    </xdr:from>
    <xdr:to>
      <xdr:col>81</xdr:col>
      <xdr:colOff>123825</xdr:colOff>
      <xdr:row>64</xdr:row>
      <xdr:rowOff>171450</xdr:rowOff>
    </xdr:to>
    <xdr:sp>
      <xdr:nvSpPr>
        <xdr:cNvPr id="81" name="Rectangle 121"/>
        <xdr:cNvSpPr>
          <a:spLocks/>
        </xdr:cNvSpPr>
      </xdr:nvSpPr>
      <xdr:spPr>
        <a:xfrm rot="5400000">
          <a:off x="16287750" y="11696700"/>
          <a:ext cx="85725" cy="12763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28575</xdr:colOff>
      <xdr:row>65</xdr:row>
      <xdr:rowOff>66675</xdr:rowOff>
    </xdr:from>
    <xdr:to>
      <xdr:col>81</xdr:col>
      <xdr:colOff>123825</xdr:colOff>
      <xdr:row>66</xdr:row>
      <xdr:rowOff>152400</xdr:rowOff>
    </xdr:to>
    <xdr:sp>
      <xdr:nvSpPr>
        <xdr:cNvPr id="82" name="Rectangle 122"/>
        <xdr:cNvSpPr>
          <a:spLocks/>
        </xdr:cNvSpPr>
      </xdr:nvSpPr>
      <xdr:spPr>
        <a:xfrm rot="5400000">
          <a:off x="16278225" y="13068300"/>
          <a:ext cx="95250" cy="2857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104775</xdr:colOff>
      <xdr:row>65</xdr:row>
      <xdr:rowOff>66675</xdr:rowOff>
    </xdr:from>
    <xdr:to>
      <xdr:col>55</xdr:col>
      <xdr:colOff>0</xdr:colOff>
      <xdr:row>66</xdr:row>
      <xdr:rowOff>152400</xdr:rowOff>
    </xdr:to>
    <xdr:sp>
      <xdr:nvSpPr>
        <xdr:cNvPr id="83" name="Rectangle 123"/>
        <xdr:cNvSpPr>
          <a:spLocks/>
        </xdr:cNvSpPr>
      </xdr:nvSpPr>
      <xdr:spPr>
        <a:xfrm rot="5400000">
          <a:off x="10953750" y="13068300"/>
          <a:ext cx="95250" cy="2857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104775</xdr:colOff>
      <xdr:row>44</xdr:row>
      <xdr:rowOff>76200</xdr:rowOff>
    </xdr:from>
    <xdr:to>
      <xdr:col>83</xdr:col>
      <xdr:colOff>57150</xdr:colOff>
      <xdr:row>65</xdr:row>
      <xdr:rowOff>104775</xdr:rowOff>
    </xdr:to>
    <xdr:sp>
      <xdr:nvSpPr>
        <xdr:cNvPr id="84" name="Rectangle 124"/>
        <xdr:cNvSpPr>
          <a:spLocks/>
        </xdr:cNvSpPr>
      </xdr:nvSpPr>
      <xdr:spPr>
        <a:xfrm>
          <a:off x="16554450" y="8877300"/>
          <a:ext cx="152400" cy="4229100"/>
        </a:xfrm>
        <a:prstGeom prst="rect">
          <a:avLst/>
        </a:prstGeom>
        <a:solidFill>
          <a:srgbClr val="993366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152400</xdr:colOff>
      <xdr:row>58</xdr:row>
      <xdr:rowOff>0</xdr:rowOff>
    </xdr:from>
    <xdr:to>
      <xdr:col>56</xdr:col>
      <xdr:colOff>47625</xdr:colOff>
      <xdr:row>58</xdr:row>
      <xdr:rowOff>95250</xdr:rowOff>
    </xdr:to>
    <xdr:sp>
      <xdr:nvSpPr>
        <xdr:cNvPr id="85" name="Rectangle 125"/>
        <xdr:cNvSpPr>
          <a:spLocks/>
        </xdr:cNvSpPr>
      </xdr:nvSpPr>
      <xdr:spPr>
        <a:xfrm rot="10800000">
          <a:off x="11001375" y="11601450"/>
          <a:ext cx="295275" cy="952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38100</xdr:colOff>
      <xdr:row>42</xdr:row>
      <xdr:rowOff>47625</xdr:rowOff>
    </xdr:from>
    <xdr:to>
      <xdr:col>81</xdr:col>
      <xdr:colOff>38100</xdr:colOff>
      <xdr:row>43</xdr:row>
      <xdr:rowOff>142875</xdr:rowOff>
    </xdr:to>
    <xdr:sp>
      <xdr:nvSpPr>
        <xdr:cNvPr id="86" name="Rectangle 126"/>
        <xdr:cNvSpPr>
          <a:spLocks/>
        </xdr:cNvSpPr>
      </xdr:nvSpPr>
      <xdr:spPr>
        <a:xfrm rot="21177399">
          <a:off x="10439400" y="8448675"/>
          <a:ext cx="5848350" cy="295275"/>
        </a:xfrm>
        <a:prstGeom prst="rect">
          <a:avLst/>
        </a:prstGeom>
        <a:solidFill>
          <a:srgbClr val="FFCC99">
            <a:alpha val="4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9525</xdr:colOff>
      <xdr:row>40</xdr:row>
      <xdr:rowOff>95250</xdr:rowOff>
    </xdr:from>
    <xdr:to>
      <xdr:col>81</xdr:col>
      <xdr:colOff>104775</xdr:colOff>
      <xdr:row>41</xdr:row>
      <xdr:rowOff>190500</xdr:rowOff>
    </xdr:to>
    <xdr:sp>
      <xdr:nvSpPr>
        <xdr:cNvPr id="87" name="Rectangle 127"/>
        <xdr:cNvSpPr>
          <a:spLocks/>
        </xdr:cNvSpPr>
      </xdr:nvSpPr>
      <xdr:spPr>
        <a:xfrm rot="102177399">
          <a:off x="16259175" y="8096250"/>
          <a:ext cx="95250" cy="2952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171450</xdr:colOff>
      <xdr:row>44</xdr:row>
      <xdr:rowOff>9525</xdr:rowOff>
    </xdr:from>
    <xdr:to>
      <xdr:col>52</xdr:col>
      <xdr:colOff>66675</xdr:colOff>
      <xdr:row>45</xdr:row>
      <xdr:rowOff>104775</xdr:rowOff>
    </xdr:to>
    <xdr:sp>
      <xdr:nvSpPr>
        <xdr:cNvPr id="88" name="Rectangle 128"/>
        <xdr:cNvSpPr>
          <a:spLocks/>
        </xdr:cNvSpPr>
      </xdr:nvSpPr>
      <xdr:spPr>
        <a:xfrm rot="102177399">
          <a:off x="10372725" y="8810625"/>
          <a:ext cx="95250" cy="2952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152400</xdr:colOff>
      <xdr:row>42</xdr:row>
      <xdr:rowOff>190500</xdr:rowOff>
    </xdr:from>
    <xdr:to>
      <xdr:col>62</xdr:col>
      <xdr:colOff>47625</xdr:colOff>
      <xdr:row>43</xdr:row>
      <xdr:rowOff>190500</xdr:rowOff>
    </xdr:to>
    <xdr:sp>
      <xdr:nvSpPr>
        <xdr:cNvPr id="89" name="Rectangle 129"/>
        <xdr:cNvSpPr>
          <a:spLocks/>
        </xdr:cNvSpPr>
      </xdr:nvSpPr>
      <xdr:spPr>
        <a:xfrm rot="102177399">
          <a:off x="12401550" y="8591550"/>
          <a:ext cx="95250" cy="2000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133350</xdr:colOff>
      <xdr:row>41</xdr:row>
      <xdr:rowOff>95250</xdr:rowOff>
    </xdr:from>
    <xdr:to>
      <xdr:col>74</xdr:col>
      <xdr:colOff>28575</xdr:colOff>
      <xdr:row>42</xdr:row>
      <xdr:rowOff>95250</xdr:rowOff>
    </xdr:to>
    <xdr:sp>
      <xdr:nvSpPr>
        <xdr:cNvPr id="90" name="Rectangle 130"/>
        <xdr:cNvSpPr>
          <a:spLocks/>
        </xdr:cNvSpPr>
      </xdr:nvSpPr>
      <xdr:spPr>
        <a:xfrm rot="102177399">
          <a:off x="14782800" y="8296275"/>
          <a:ext cx="95250" cy="2000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142875</xdr:colOff>
      <xdr:row>42</xdr:row>
      <xdr:rowOff>38100</xdr:rowOff>
    </xdr:from>
    <xdr:to>
      <xdr:col>68</xdr:col>
      <xdr:colOff>38100</xdr:colOff>
      <xdr:row>43</xdr:row>
      <xdr:rowOff>38100</xdr:rowOff>
    </xdr:to>
    <xdr:sp>
      <xdr:nvSpPr>
        <xdr:cNvPr id="91" name="Rectangle 131"/>
        <xdr:cNvSpPr>
          <a:spLocks/>
        </xdr:cNvSpPr>
      </xdr:nvSpPr>
      <xdr:spPr>
        <a:xfrm rot="102177399">
          <a:off x="13592175" y="8439150"/>
          <a:ext cx="95250" cy="2000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43</xdr:row>
      <xdr:rowOff>152400</xdr:rowOff>
    </xdr:from>
    <xdr:to>
      <xdr:col>56</xdr:col>
      <xdr:colOff>95250</xdr:colOff>
      <xdr:row>44</xdr:row>
      <xdr:rowOff>152400</xdr:rowOff>
    </xdr:to>
    <xdr:sp>
      <xdr:nvSpPr>
        <xdr:cNvPr id="92" name="Rectangle 132"/>
        <xdr:cNvSpPr>
          <a:spLocks/>
        </xdr:cNvSpPr>
      </xdr:nvSpPr>
      <xdr:spPr>
        <a:xfrm rot="102177399">
          <a:off x="11249025" y="8753475"/>
          <a:ext cx="95250" cy="2000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66</xdr:row>
      <xdr:rowOff>133350</xdr:rowOff>
    </xdr:from>
    <xdr:to>
      <xdr:col>48</xdr:col>
      <xdr:colOff>0</xdr:colOff>
      <xdr:row>67</xdr:row>
      <xdr:rowOff>28575</xdr:rowOff>
    </xdr:to>
    <xdr:sp>
      <xdr:nvSpPr>
        <xdr:cNvPr id="93" name="Rectangle 133"/>
        <xdr:cNvSpPr>
          <a:spLocks/>
        </xdr:cNvSpPr>
      </xdr:nvSpPr>
      <xdr:spPr>
        <a:xfrm rot="10800000">
          <a:off x="9401175" y="13335000"/>
          <a:ext cx="200025" cy="952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66</xdr:row>
      <xdr:rowOff>133350</xdr:rowOff>
    </xdr:from>
    <xdr:to>
      <xdr:col>49</xdr:col>
      <xdr:colOff>19050</xdr:colOff>
      <xdr:row>67</xdr:row>
      <xdr:rowOff>28575</xdr:rowOff>
    </xdr:to>
    <xdr:sp>
      <xdr:nvSpPr>
        <xdr:cNvPr id="94" name="Rectangle 134"/>
        <xdr:cNvSpPr>
          <a:spLocks/>
        </xdr:cNvSpPr>
      </xdr:nvSpPr>
      <xdr:spPr>
        <a:xfrm rot="10800000">
          <a:off x="9620250" y="13335000"/>
          <a:ext cx="200025" cy="952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68</xdr:row>
      <xdr:rowOff>114300</xdr:rowOff>
    </xdr:from>
    <xdr:to>
      <xdr:col>52</xdr:col>
      <xdr:colOff>95250</xdr:colOff>
      <xdr:row>70</xdr:row>
      <xdr:rowOff>9525</xdr:rowOff>
    </xdr:to>
    <xdr:sp>
      <xdr:nvSpPr>
        <xdr:cNvPr id="95" name="Rectangle 135"/>
        <xdr:cNvSpPr>
          <a:spLocks/>
        </xdr:cNvSpPr>
      </xdr:nvSpPr>
      <xdr:spPr>
        <a:xfrm>
          <a:off x="9420225" y="13716000"/>
          <a:ext cx="1076325" cy="2952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67</xdr:row>
      <xdr:rowOff>19050</xdr:rowOff>
    </xdr:from>
    <xdr:to>
      <xdr:col>49</xdr:col>
      <xdr:colOff>142875</xdr:colOff>
      <xdr:row>68</xdr:row>
      <xdr:rowOff>114300</xdr:rowOff>
    </xdr:to>
    <xdr:sp>
      <xdr:nvSpPr>
        <xdr:cNvPr id="96" name="Rectangle 136"/>
        <xdr:cNvSpPr>
          <a:spLocks/>
        </xdr:cNvSpPr>
      </xdr:nvSpPr>
      <xdr:spPr>
        <a:xfrm>
          <a:off x="9420225" y="13420725"/>
          <a:ext cx="523875" cy="2952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38100</xdr:colOff>
      <xdr:row>66</xdr:row>
      <xdr:rowOff>123825</xdr:rowOff>
    </xdr:from>
    <xdr:to>
      <xdr:col>50</xdr:col>
      <xdr:colOff>38100</xdr:colOff>
      <xdr:row>67</xdr:row>
      <xdr:rowOff>19050</xdr:rowOff>
    </xdr:to>
    <xdr:sp>
      <xdr:nvSpPr>
        <xdr:cNvPr id="97" name="Rectangle 137"/>
        <xdr:cNvSpPr>
          <a:spLocks/>
        </xdr:cNvSpPr>
      </xdr:nvSpPr>
      <xdr:spPr>
        <a:xfrm rot="10800000">
          <a:off x="9839325" y="13325475"/>
          <a:ext cx="200025" cy="952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161925</xdr:colOff>
      <xdr:row>68</xdr:row>
      <xdr:rowOff>19050</xdr:rowOff>
    </xdr:from>
    <xdr:to>
      <xdr:col>50</xdr:col>
      <xdr:colOff>161925</xdr:colOff>
      <xdr:row>68</xdr:row>
      <xdr:rowOff>114300</xdr:rowOff>
    </xdr:to>
    <xdr:sp>
      <xdr:nvSpPr>
        <xdr:cNvPr id="98" name="Rectangle 138"/>
        <xdr:cNvSpPr>
          <a:spLocks/>
        </xdr:cNvSpPr>
      </xdr:nvSpPr>
      <xdr:spPr>
        <a:xfrm rot="10800000">
          <a:off x="9963150" y="13620750"/>
          <a:ext cx="200025" cy="952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180975</xdr:colOff>
      <xdr:row>68</xdr:row>
      <xdr:rowOff>19050</xdr:rowOff>
    </xdr:from>
    <xdr:to>
      <xdr:col>51</xdr:col>
      <xdr:colOff>180975</xdr:colOff>
      <xdr:row>68</xdr:row>
      <xdr:rowOff>114300</xdr:rowOff>
    </xdr:to>
    <xdr:sp>
      <xdr:nvSpPr>
        <xdr:cNvPr id="99" name="Rectangle 139"/>
        <xdr:cNvSpPr>
          <a:spLocks/>
        </xdr:cNvSpPr>
      </xdr:nvSpPr>
      <xdr:spPr>
        <a:xfrm rot="10800000">
          <a:off x="10182225" y="13620750"/>
          <a:ext cx="200025" cy="952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68</xdr:row>
      <xdr:rowOff>19050</xdr:rowOff>
    </xdr:from>
    <xdr:to>
      <xdr:col>53</xdr:col>
      <xdr:colOff>0</xdr:colOff>
      <xdr:row>68</xdr:row>
      <xdr:rowOff>114300</xdr:rowOff>
    </xdr:to>
    <xdr:sp>
      <xdr:nvSpPr>
        <xdr:cNvPr id="100" name="Rectangle 140"/>
        <xdr:cNvSpPr>
          <a:spLocks/>
        </xdr:cNvSpPr>
      </xdr:nvSpPr>
      <xdr:spPr>
        <a:xfrm rot="10800000">
          <a:off x="10401300" y="13620750"/>
          <a:ext cx="247650" cy="952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95250</xdr:colOff>
      <xdr:row>68</xdr:row>
      <xdr:rowOff>114300</xdr:rowOff>
    </xdr:from>
    <xdr:to>
      <xdr:col>52</xdr:col>
      <xdr:colOff>190500</xdr:colOff>
      <xdr:row>70</xdr:row>
      <xdr:rowOff>9525</xdr:rowOff>
    </xdr:to>
    <xdr:sp>
      <xdr:nvSpPr>
        <xdr:cNvPr id="101" name="Rectangle 141"/>
        <xdr:cNvSpPr>
          <a:spLocks/>
        </xdr:cNvSpPr>
      </xdr:nvSpPr>
      <xdr:spPr>
        <a:xfrm rot="5400000">
          <a:off x="10496550" y="13716000"/>
          <a:ext cx="95250" cy="2952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142875</xdr:colOff>
      <xdr:row>67</xdr:row>
      <xdr:rowOff>28575</xdr:rowOff>
    </xdr:from>
    <xdr:to>
      <xdr:col>50</xdr:col>
      <xdr:colOff>38100</xdr:colOff>
      <xdr:row>68</xdr:row>
      <xdr:rowOff>9525</xdr:rowOff>
    </xdr:to>
    <xdr:sp>
      <xdr:nvSpPr>
        <xdr:cNvPr id="102" name="Rectangle 142"/>
        <xdr:cNvSpPr>
          <a:spLocks/>
        </xdr:cNvSpPr>
      </xdr:nvSpPr>
      <xdr:spPr>
        <a:xfrm rot="16200000">
          <a:off x="9944100" y="13430250"/>
          <a:ext cx="95250" cy="1809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95250</xdr:colOff>
      <xdr:row>68</xdr:row>
      <xdr:rowOff>104775</xdr:rowOff>
    </xdr:from>
    <xdr:to>
      <xdr:col>68</xdr:col>
      <xdr:colOff>28575</xdr:colOff>
      <xdr:row>70</xdr:row>
      <xdr:rowOff>0</xdr:rowOff>
    </xdr:to>
    <xdr:sp>
      <xdr:nvSpPr>
        <xdr:cNvPr id="103" name="Rectangle 143"/>
        <xdr:cNvSpPr>
          <a:spLocks/>
        </xdr:cNvSpPr>
      </xdr:nvSpPr>
      <xdr:spPr>
        <a:xfrm rot="5400000">
          <a:off x="11344275" y="13706475"/>
          <a:ext cx="2333625" cy="2952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95250</xdr:colOff>
      <xdr:row>68</xdr:row>
      <xdr:rowOff>19050</xdr:rowOff>
    </xdr:from>
    <xdr:to>
      <xdr:col>68</xdr:col>
      <xdr:colOff>28575</xdr:colOff>
      <xdr:row>68</xdr:row>
      <xdr:rowOff>104775</xdr:rowOff>
    </xdr:to>
    <xdr:sp>
      <xdr:nvSpPr>
        <xdr:cNvPr id="104" name="Rectangle 144"/>
        <xdr:cNvSpPr>
          <a:spLocks/>
        </xdr:cNvSpPr>
      </xdr:nvSpPr>
      <xdr:spPr>
        <a:xfrm rot="5400000">
          <a:off x="11344275" y="13620750"/>
          <a:ext cx="2333625" cy="857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95250</xdr:colOff>
      <xdr:row>67</xdr:row>
      <xdr:rowOff>19050</xdr:rowOff>
    </xdr:from>
    <xdr:to>
      <xdr:col>68</xdr:col>
      <xdr:colOff>28575</xdr:colOff>
      <xdr:row>68</xdr:row>
      <xdr:rowOff>0</xdr:rowOff>
    </xdr:to>
    <xdr:sp>
      <xdr:nvSpPr>
        <xdr:cNvPr id="105" name="Rectangle 145"/>
        <xdr:cNvSpPr>
          <a:spLocks/>
        </xdr:cNvSpPr>
      </xdr:nvSpPr>
      <xdr:spPr>
        <a:xfrm rot="5400000">
          <a:off x="11344275" y="13420725"/>
          <a:ext cx="2333625" cy="1809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95250</xdr:colOff>
      <xdr:row>66</xdr:row>
      <xdr:rowOff>123825</xdr:rowOff>
    </xdr:from>
    <xdr:to>
      <xdr:col>68</xdr:col>
      <xdr:colOff>28575</xdr:colOff>
      <xdr:row>67</xdr:row>
      <xdr:rowOff>9525</xdr:rowOff>
    </xdr:to>
    <xdr:sp>
      <xdr:nvSpPr>
        <xdr:cNvPr id="106" name="Rectangle 146"/>
        <xdr:cNvSpPr>
          <a:spLocks/>
        </xdr:cNvSpPr>
      </xdr:nvSpPr>
      <xdr:spPr>
        <a:xfrm rot="5400000">
          <a:off x="11344275" y="13325475"/>
          <a:ext cx="2333625" cy="857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40</xdr:row>
      <xdr:rowOff>123825</xdr:rowOff>
    </xdr:from>
    <xdr:to>
      <xdr:col>91</xdr:col>
      <xdr:colOff>85725</xdr:colOff>
      <xdr:row>69</xdr:row>
      <xdr:rowOff>123825</xdr:rowOff>
    </xdr:to>
    <xdr:sp>
      <xdr:nvSpPr>
        <xdr:cNvPr id="107" name="Rectangle 147"/>
        <xdr:cNvSpPr>
          <a:spLocks/>
        </xdr:cNvSpPr>
      </xdr:nvSpPr>
      <xdr:spPr>
        <a:xfrm rot="16200000">
          <a:off x="18249900" y="8124825"/>
          <a:ext cx="85725" cy="5800725"/>
        </a:xfrm>
        <a:prstGeom prst="rect">
          <a:avLst/>
        </a:prstGeom>
        <a:solidFill>
          <a:srgbClr val="FFCC99">
            <a:alpha val="4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69</xdr:row>
      <xdr:rowOff>123825</xdr:rowOff>
    </xdr:from>
    <xdr:to>
      <xdr:col>133</xdr:col>
      <xdr:colOff>0</xdr:colOff>
      <xdr:row>70</xdr:row>
      <xdr:rowOff>0</xdr:rowOff>
    </xdr:to>
    <xdr:sp>
      <xdr:nvSpPr>
        <xdr:cNvPr id="108" name="Rectangle 148"/>
        <xdr:cNvSpPr>
          <a:spLocks/>
        </xdr:cNvSpPr>
      </xdr:nvSpPr>
      <xdr:spPr>
        <a:xfrm>
          <a:off x="18249900" y="13925550"/>
          <a:ext cx="8401050" cy="762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40</xdr:row>
      <xdr:rowOff>47625</xdr:rowOff>
    </xdr:from>
    <xdr:to>
      <xdr:col>133</xdr:col>
      <xdr:colOff>0</xdr:colOff>
      <xdr:row>40</xdr:row>
      <xdr:rowOff>123825</xdr:rowOff>
    </xdr:to>
    <xdr:sp>
      <xdr:nvSpPr>
        <xdr:cNvPr id="109" name="Rectangle 149"/>
        <xdr:cNvSpPr>
          <a:spLocks/>
        </xdr:cNvSpPr>
      </xdr:nvSpPr>
      <xdr:spPr>
        <a:xfrm>
          <a:off x="18249900" y="8048625"/>
          <a:ext cx="8401050" cy="762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132</xdr:col>
      <xdr:colOff>114300</xdr:colOff>
      <xdr:row>40</xdr:row>
      <xdr:rowOff>123825</xdr:rowOff>
    </xdr:from>
    <xdr:to>
      <xdr:col>133</xdr:col>
      <xdr:colOff>0</xdr:colOff>
      <xdr:row>69</xdr:row>
      <xdr:rowOff>123825</xdr:rowOff>
    </xdr:to>
    <xdr:sp>
      <xdr:nvSpPr>
        <xdr:cNvPr id="110" name="Rectangle 150"/>
        <xdr:cNvSpPr>
          <a:spLocks/>
        </xdr:cNvSpPr>
      </xdr:nvSpPr>
      <xdr:spPr>
        <a:xfrm rot="16200000">
          <a:off x="26565225" y="8124825"/>
          <a:ext cx="85725" cy="5800725"/>
        </a:xfrm>
        <a:prstGeom prst="rect">
          <a:avLst/>
        </a:prstGeom>
        <a:solidFill>
          <a:srgbClr val="FFCC99">
            <a:alpha val="4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132</xdr:col>
      <xdr:colOff>66675</xdr:colOff>
      <xdr:row>40</xdr:row>
      <xdr:rowOff>38100</xdr:rowOff>
    </xdr:from>
    <xdr:to>
      <xdr:col>137</xdr:col>
      <xdr:colOff>76200</xdr:colOff>
      <xdr:row>69</xdr:row>
      <xdr:rowOff>171450</xdr:rowOff>
    </xdr:to>
    <xdr:grpSp>
      <xdr:nvGrpSpPr>
        <xdr:cNvPr id="111" name="Group 151"/>
        <xdr:cNvGrpSpPr>
          <a:grpSpLocks/>
        </xdr:cNvGrpSpPr>
      </xdr:nvGrpSpPr>
      <xdr:grpSpPr>
        <a:xfrm rot="16624541">
          <a:off x="26517600" y="8039100"/>
          <a:ext cx="1009650" cy="5934075"/>
          <a:chOff x="2841" y="779"/>
          <a:chExt cx="623" cy="106"/>
        </a:xfrm>
        <a:solidFill>
          <a:srgbClr val="FFFFFF"/>
        </a:solidFill>
      </xdr:grpSpPr>
      <xdr:sp>
        <xdr:nvSpPr>
          <xdr:cNvPr id="112" name="Rectangle 152"/>
          <xdr:cNvSpPr>
            <a:spLocks/>
          </xdr:cNvSpPr>
        </xdr:nvSpPr>
        <xdr:spPr>
          <a:xfrm rot="21177399">
            <a:off x="2848" y="816"/>
            <a:ext cx="609" cy="31"/>
          </a:xfrm>
          <a:prstGeom prst="rect">
            <a:avLst/>
          </a:prstGeom>
          <a:solidFill>
            <a:srgbClr val="FFCC99">
              <a:alpha val="4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3" name="Rectangle 153"/>
          <xdr:cNvSpPr>
            <a:spLocks/>
          </xdr:cNvSpPr>
        </xdr:nvSpPr>
        <xdr:spPr>
          <a:xfrm rot="102177399">
            <a:off x="3454" y="779"/>
            <a:ext cx="10" cy="31"/>
          </a:xfrm>
          <a:prstGeom prst="rect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4" name="Rectangle 154"/>
          <xdr:cNvSpPr>
            <a:spLocks/>
          </xdr:cNvSpPr>
        </xdr:nvSpPr>
        <xdr:spPr>
          <a:xfrm rot="102177399">
            <a:off x="2841" y="854"/>
            <a:ext cx="10" cy="31"/>
          </a:xfrm>
          <a:prstGeom prst="rect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5" name="Rectangle 155"/>
          <xdr:cNvSpPr>
            <a:spLocks/>
          </xdr:cNvSpPr>
        </xdr:nvSpPr>
        <xdr:spPr>
          <a:xfrm rot="102177399">
            <a:off x="3049" y="831"/>
            <a:ext cx="10" cy="21"/>
          </a:xfrm>
          <a:prstGeom prst="rect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6" name="Rectangle 156"/>
          <xdr:cNvSpPr>
            <a:spLocks/>
          </xdr:cNvSpPr>
        </xdr:nvSpPr>
        <xdr:spPr>
          <a:xfrm rot="102177399">
            <a:off x="3299" y="800"/>
            <a:ext cx="10" cy="21"/>
          </a:xfrm>
          <a:prstGeom prst="rect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7" name="Rectangle 157"/>
          <xdr:cNvSpPr>
            <a:spLocks/>
          </xdr:cNvSpPr>
        </xdr:nvSpPr>
        <xdr:spPr>
          <a:xfrm rot="102177399">
            <a:off x="3174" y="815"/>
            <a:ext cx="10" cy="21"/>
          </a:xfrm>
          <a:prstGeom prst="rect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8" name="Rectangle 158"/>
          <xdr:cNvSpPr>
            <a:spLocks/>
          </xdr:cNvSpPr>
        </xdr:nvSpPr>
        <xdr:spPr>
          <a:xfrm rot="102177399">
            <a:off x="2920" y="848"/>
            <a:ext cx="10" cy="21"/>
          </a:xfrm>
          <a:prstGeom prst="rect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91</xdr:col>
      <xdr:colOff>85725</xdr:colOff>
      <xdr:row>65</xdr:row>
      <xdr:rowOff>161925</xdr:rowOff>
    </xdr:from>
    <xdr:to>
      <xdr:col>132</xdr:col>
      <xdr:colOff>114300</xdr:colOff>
      <xdr:row>66</xdr:row>
      <xdr:rowOff>38100</xdr:rowOff>
    </xdr:to>
    <xdr:sp>
      <xdr:nvSpPr>
        <xdr:cNvPr id="119" name="Rectangle 159"/>
        <xdr:cNvSpPr>
          <a:spLocks/>
        </xdr:cNvSpPr>
      </xdr:nvSpPr>
      <xdr:spPr>
        <a:xfrm>
          <a:off x="18335625" y="13163550"/>
          <a:ext cx="8229600" cy="762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85725</xdr:colOff>
      <xdr:row>59</xdr:row>
      <xdr:rowOff>123825</xdr:rowOff>
    </xdr:from>
    <xdr:to>
      <xdr:col>132</xdr:col>
      <xdr:colOff>114300</xdr:colOff>
      <xdr:row>60</xdr:row>
      <xdr:rowOff>0</xdr:rowOff>
    </xdr:to>
    <xdr:sp>
      <xdr:nvSpPr>
        <xdr:cNvPr id="120" name="Rectangle 160"/>
        <xdr:cNvSpPr>
          <a:spLocks/>
        </xdr:cNvSpPr>
      </xdr:nvSpPr>
      <xdr:spPr>
        <a:xfrm>
          <a:off x="18335625" y="11925300"/>
          <a:ext cx="8229600" cy="762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85725</xdr:colOff>
      <xdr:row>53</xdr:row>
      <xdr:rowOff>123825</xdr:rowOff>
    </xdr:from>
    <xdr:to>
      <xdr:col>132</xdr:col>
      <xdr:colOff>114300</xdr:colOff>
      <xdr:row>54</xdr:row>
      <xdr:rowOff>0</xdr:rowOff>
    </xdr:to>
    <xdr:sp>
      <xdr:nvSpPr>
        <xdr:cNvPr id="121" name="Rectangle 161"/>
        <xdr:cNvSpPr>
          <a:spLocks/>
        </xdr:cNvSpPr>
      </xdr:nvSpPr>
      <xdr:spPr>
        <a:xfrm>
          <a:off x="18335625" y="10725150"/>
          <a:ext cx="8229600" cy="762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85725</xdr:colOff>
      <xdr:row>47</xdr:row>
      <xdr:rowOff>123825</xdr:rowOff>
    </xdr:from>
    <xdr:to>
      <xdr:col>132</xdr:col>
      <xdr:colOff>114300</xdr:colOff>
      <xdr:row>48</xdr:row>
      <xdr:rowOff>0</xdr:rowOff>
    </xdr:to>
    <xdr:sp>
      <xdr:nvSpPr>
        <xdr:cNvPr id="122" name="Rectangle 162"/>
        <xdr:cNvSpPr>
          <a:spLocks/>
        </xdr:cNvSpPr>
      </xdr:nvSpPr>
      <xdr:spPr>
        <a:xfrm>
          <a:off x="18335625" y="9525000"/>
          <a:ext cx="8229600" cy="762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131</xdr:col>
      <xdr:colOff>142875</xdr:colOff>
      <xdr:row>66</xdr:row>
      <xdr:rowOff>38100</xdr:rowOff>
    </xdr:from>
    <xdr:to>
      <xdr:col>132</xdr:col>
      <xdr:colOff>114300</xdr:colOff>
      <xdr:row>67</xdr:row>
      <xdr:rowOff>0</xdr:rowOff>
    </xdr:to>
    <xdr:sp>
      <xdr:nvSpPr>
        <xdr:cNvPr id="123" name="Rectangle 163"/>
        <xdr:cNvSpPr>
          <a:spLocks/>
        </xdr:cNvSpPr>
      </xdr:nvSpPr>
      <xdr:spPr>
        <a:xfrm>
          <a:off x="26393775" y="13239750"/>
          <a:ext cx="171450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114300</xdr:colOff>
      <xdr:row>66</xdr:row>
      <xdr:rowOff>38100</xdr:rowOff>
    </xdr:from>
    <xdr:to>
      <xdr:col>112</xdr:col>
      <xdr:colOff>85725</xdr:colOff>
      <xdr:row>67</xdr:row>
      <xdr:rowOff>0</xdr:rowOff>
    </xdr:to>
    <xdr:sp>
      <xdr:nvSpPr>
        <xdr:cNvPr id="124" name="Rectangle 164"/>
        <xdr:cNvSpPr>
          <a:spLocks/>
        </xdr:cNvSpPr>
      </xdr:nvSpPr>
      <xdr:spPr>
        <a:xfrm>
          <a:off x="22364700" y="13239750"/>
          <a:ext cx="171450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85725</xdr:colOff>
      <xdr:row>66</xdr:row>
      <xdr:rowOff>38100</xdr:rowOff>
    </xdr:from>
    <xdr:to>
      <xdr:col>92</xdr:col>
      <xdr:colOff>57150</xdr:colOff>
      <xdr:row>67</xdr:row>
      <xdr:rowOff>0</xdr:rowOff>
    </xdr:to>
    <xdr:sp>
      <xdr:nvSpPr>
        <xdr:cNvPr id="125" name="Rectangle 165"/>
        <xdr:cNvSpPr>
          <a:spLocks/>
        </xdr:cNvSpPr>
      </xdr:nvSpPr>
      <xdr:spPr>
        <a:xfrm>
          <a:off x="18335625" y="13239750"/>
          <a:ext cx="171450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131</xdr:col>
      <xdr:colOff>142875</xdr:colOff>
      <xdr:row>40</xdr:row>
      <xdr:rowOff>123825</xdr:rowOff>
    </xdr:from>
    <xdr:to>
      <xdr:col>132</xdr:col>
      <xdr:colOff>114300</xdr:colOff>
      <xdr:row>41</xdr:row>
      <xdr:rowOff>85725</xdr:rowOff>
    </xdr:to>
    <xdr:sp>
      <xdr:nvSpPr>
        <xdr:cNvPr id="126" name="Rectangle 166"/>
        <xdr:cNvSpPr>
          <a:spLocks/>
        </xdr:cNvSpPr>
      </xdr:nvSpPr>
      <xdr:spPr>
        <a:xfrm>
          <a:off x="26393775" y="8124825"/>
          <a:ext cx="171450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85725</xdr:colOff>
      <xdr:row>40</xdr:row>
      <xdr:rowOff>123825</xdr:rowOff>
    </xdr:from>
    <xdr:to>
      <xdr:col>92</xdr:col>
      <xdr:colOff>57150</xdr:colOff>
      <xdr:row>41</xdr:row>
      <xdr:rowOff>85725</xdr:rowOff>
    </xdr:to>
    <xdr:sp>
      <xdr:nvSpPr>
        <xdr:cNvPr id="127" name="Rectangle 167"/>
        <xdr:cNvSpPr>
          <a:spLocks/>
        </xdr:cNvSpPr>
      </xdr:nvSpPr>
      <xdr:spPr>
        <a:xfrm>
          <a:off x="18335625" y="8124825"/>
          <a:ext cx="171450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161925</xdr:rowOff>
    </xdr:from>
    <xdr:to>
      <xdr:col>47</xdr:col>
      <xdr:colOff>0</xdr:colOff>
      <xdr:row>44</xdr:row>
      <xdr:rowOff>123825</xdr:rowOff>
    </xdr:to>
    <xdr:sp>
      <xdr:nvSpPr>
        <xdr:cNvPr id="128" name="Rectangle 168"/>
        <xdr:cNvSpPr>
          <a:spLocks/>
        </xdr:cNvSpPr>
      </xdr:nvSpPr>
      <xdr:spPr>
        <a:xfrm>
          <a:off x="1000125" y="8763000"/>
          <a:ext cx="8401050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44</xdr:row>
      <xdr:rowOff>123825</xdr:rowOff>
    </xdr:from>
    <xdr:to>
      <xdr:col>10</xdr:col>
      <xdr:colOff>190500</xdr:colOff>
      <xdr:row>49</xdr:row>
      <xdr:rowOff>19050</xdr:rowOff>
    </xdr:to>
    <xdr:sp>
      <xdr:nvSpPr>
        <xdr:cNvPr id="129" name="Polygon 170"/>
        <xdr:cNvSpPr>
          <a:spLocks/>
        </xdr:cNvSpPr>
      </xdr:nvSpPr>
      <xdr:spPr>
        <a:xfrm>
          <a:off x="1266825" y="8924925"/>
          <a:ext cx="923925" cy="895350"/>
        </a:xfrm>
        <a:custGeom>
          <a:pathLst>
            <a:path h="94" w="97">
              <a:moveTo>
                <a:pt x="0" y="94"/>
              </a:moveTo>
              <a:lnTo>
                <a:pt x="97" y="0"/>
              </a:lnTo>
              <a:lnTo>
                <a:pt x="74" y="0"/>
              </a:lnTo>
              <a:lnTo>
                <a:pt x="0" y="72"/>
              </a:lnTo>
              <a:lnTo>
                <a:pt x="0" y="94"/>
              </a:lnTo>
              <a:close/>
            </a:path>
          </a:pathLst>
        </a:cu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9525</xdr:colOff>
      <xdr:row>44</xdr:row>
      <xdr:rowOff>123825</xdr:rowOff>
    </xdr:from>
    <xdr:to>
      <xdr:col>45</xdr:col>
      <xdr:colOff>133350</xdr:colOff>
      <xdr:row>49</xdr:row>
      <xdr:rowOff>19050</xdr:rowOff>
    </xdr:to>
    <xdr:sp>
      <xdr:nvSpPr>
        <xdr:cNvPr id="130" name="Polygon 171"/>
        <xdr:cNvSpPr>
          <a:spLocks/>
        </xdr:cNvSpPr>
      </xdr:nvSpPr>
      <xdr:spPr>
        <a:xfrm flipH="1">
          <a:off x="8210550" y="8924925"/>
          <a:ext cx="923925" cy="895350"/>
        </a:xfrm>
        <a:custGeom>
          <a:pathLst>
            <a:path h="94" w="97">
              <a:moveTo>
                <a:pt x="0" y="94"/>
              </a:moveTo>
              <a:lnTo>
                <a:pt x="97" y="0"/>
              </a:lnTo>
              <a:lnTo>
                <a:pt x="74" y="0"/>
              </a:lnTo>
              <a:lnTo>
                <a:pt x="0" y="72"/>
              </a:lnTo>
              <a:lnTo>
                <a:pt x="0" y="94"/>
              </a:lnTo>
              <a:close/>
            </a:path>
          </a:pathLst>
        </a:cu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171450</xdr:colOff>
      <xdr:row>44</xdr:row>
      <xdr:rowOff>123825</xdr:rowOff>
    </xdr:from>
    <xdr:to>
      <xdr:col>25</xdr:col>
      <xdr:colOff>95250</xdr:colOff>
      <xdr:row>49</xdr:row>
      <xdr:rowOff>19050</xdr:rowOff>
    </xdr:to>
    <xdr:sp>
      <xdr:nvSpPr>
        <xdr:cNvPr id="131" name="Polygon 172"/>
        <xdr:cNvSpPr>
          <a:spLocks/>
        </xdr:cNvSpPr>
      </xdr:nvSpPr>
      <xdr:spPr>
        <a:xfrm flipH="1">
          <a:off x="4171950" y="8924925"/>
          <a:ext cx="923925" cy="895350"/>
        </a:xfrm>
        <a:custGeom>
          <a:pathLst>
            <a:path h="94" w="97">
              <a:moveTo>
                <a:pt x="0" y="94"/>
              </a:moveTo>
              <a:lnTo>
                <a:pt x="97" y="0"/>
              </a:lnTo>
              <a:lnTo>
                <a:pt x="74" y="0"/>
              </a:lnTo>
              <a:lnTo>
                <a:pt x="0" y="72"/>
              </a:lnTo>
              <a:lnTo>
                <a:pt x="0" y="94"/>
              </a:lnTo>
              <a:close/>
            </a:path>
          </a:pathLst>
        </a:cu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76200</xdr:colOff>
      <xdr:row>44</xdr:row>
      <xdr:rowOff>123825</xdr:rowOff>
    </xdr:from>
    <xdr:to>
      <xdr:col>31</xdr:col>
      <xdr:colOff>0</xdr:colOff>
      <xdr:row>49</xdr:row>
      <xdr:rowOff>19050</xdr:rowOff>
    </xdr:to>
    <xdr:sp>
      <xdr:nvSpPr>
        <xdr:cNvPr id="132" name="Polygon 173"/>
        <xdr:cNvSpPr>
          <a:spLocks/>
        </xdr:cNvSpPr>
      </xdr:nvSpPr>
      <xdr:spPr>
        <a:xfrm>
          <a:off x="5276850" y="8924925"/>
          <a:ext cx="923925" cy="895350"/>
        </a:xfrm>
        <a:custGeom>
          <a:pathLst>
            <a:path h="94" w="97">
              <a:moveTo>
                <a:pt x="0" y="94"/>
              </a:moveTo>
              <a:lnTo>
                <a:pt x="97" y="0"/>
              </a:lnTo>
              <a:lnTo>
                <a:pt x="74" y="0"/>
              </a:lnTo>
              <a:lnTo>
                <a:pt x="0" y="72"/>
              </a:lnTo>
              <a:lnTo>
                <a:pt x="0" y="94"/>
              </a:lnTo>
              <a:close/>
            </a:path>
          </a:pathLst>
        </a:cu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47</xdr:col>
      <xdr:colOff>0</xdr:colOff>
      <xdr:row>4</xdr:row>
      <xdr:rowOff>76200</xdr:rowOff>
    </xdr:to>
    <xdr:sp>
      <xdr:nvSpPr>
        <xdr:cNvPr id="133" name="Rectangle 174"/>
        <xdr:cNvSpPr>
          <a:spLocks/>
        </xdr:cNvSpPr>
      </xdr:nvSpPr>
      <xdr:spPr>
        <a:xfrm>
          <a:off x="1000125" y="800100"/>
          <a:ext cx="8401050" cy="762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123825</xdr:rowOff>
    </xdr:from>
    <xdr:to>
      <xdr:col>47</xdr:col>
      <xdr:colOff>0</xdr:colOff>
      <xdr:row>31</xdr:row>
      <xdr:rowOff>0</xdr:rowOff>
    </xdr:to>
    <xdr:sp>
      <xdr:nvSpPr>
        <xdr:cNvPr id="134" name="Rectangle 175"/>
        <xdr:cNvSpPr>
          <a:spLocks/>
        </xdr:cNvSpPr>
      </xdr:nvSpPr>
      <xdr:spPr>
        <a:xfrm>
          <a:off x="1000125" y="6124575"/>
          <a:ext cx="8401050" cy="762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76200</xdr:rowOff>
    </xdr:from>
    <xdr:to>
      <xdr:col>5</xdr:col>
      <xdr:colOff>85725</xdr:colOff>
      <xdr:row>30</xdr:row>
      <xdr:rowOff>123825</xdr:rowOff>
    </xdr:to>
    <xdr:sp>
      <xdr:nvSpPr>
        <xdr:cNvPr id="135" name="Rectangle 176"/>
        <xdr:cNvSpPr>
          <a:spLocks/>
        </xdr:cNvSpPr>
      </xdr:nvSpPr>
      <xdr:spPr>
        <a:xfrm>
          <a:off x="1000125" y="876300"/>
          <a:ext cx="85725" cy="52482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57150</xdr:colOff>
      <xdr:row>4</xdr:row>
      <xdr:rowOff>76200</xdr:rowOff>
    </xdr:from>
    <xdr:to>
      <xdr:col>6</xdr:col>
      <xdr:colOff>142875</xdr:colOff>
      <xdr:row>30</xdr:row>
      <xdr:rowOff>123825</xdr:rowOff>
    </xdr:to>
    <xdr:sp>
      <xdr:nvSpPr>
        <xdr:cNvPr id="136" name="Rectangle 177"/>
        <xdr:cNvSpPr>
          <a:spLocks/>
        </xdr:cNvSpPr>
      </xdr:nvSpPr>
      <xdr:spPr>
        <a:xfrm>
          <a:off x="1257300" y="876300"/>
          <a:ext cx="85725" cy="52482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4</xdr:row>
      <xdr:rowOff>76200</xdr:rowOff>
    </xdr:from>
    <xdr:to>
      <xdr:col>15</xdr:col>
      <xdr:colOff>95250</xdr:colOff>
      <xdr:row>30</xdr:row>
      <xdr:rowOff>123825</xdr:rowOff>
    </xdr:to>
    <xdr:sp>
      <xdr:nvSpPr>
        <xdr:cNvPr id="137" name="Rectangle 178"/>
        <xdr:cNvSpPr>
          <a:spLocks/>
        </xdr:cNvSpPr>
      </xdr:nvSpPr>
      <xdr:spPr>
        <a:xfrm>
          <a:off x="3009900" y="876300"/>
          <a:ext cx="85725" cy="52482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</xdr:colOff>
      <xdr:row>4</xdr:row>
      <xdr:rowOff>76200</xdr:rowOff>
    </xdr:from>
    <xdr:to>
      <xdr:col>16</xdr:col>
      <xdr:colOff>152400</xdr:colOff>
      <xdr:row>30</xdr:row>
      <xdr:rowOff>123825</xdr:rowOff>
    </xdr:to>
    <xdr:sp>
      <xdr:nvSpPr>
        <xdr:cNvPr id="138" name="Rectangle 179"/>
        <xdr:cNvSpPr>
          <a:spLocks/>
        </xdr:cNvSpPr>
      </xdr:nvSpPr>
      <xdr:spPr>
        <a:xfrm>
          <a:off x="3267075" y="876300"/>
          <a:ext cx="85725" cy="52482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4</xdr:row>
      <xdr:rowOff>76200</xdr:rowOff>
    </xdr:from>
    <xdr:to>
      <xdr:col>25</xdr:col>
      <xdr:colOff>104775</xdr:colOff>
      <xdr:row>30</xdr:row>
      <xdr:rowOff>123825</xdr:rowOff>
    </xdr:to>
    <xdr:sp>
      <xdr:nvSpPr>
        <xdr:cNvPr id="139" name="Rectangle 180"/>
        <xdr:cNvSpPr>
          <a:spLocks/>
        </xdr:cNvSpPr>
      </xdr:nvSpPr>
      <xdr:spPr>
        <a:xfrm>
          <a:off x="5019675" y="876300"/>
          <a:ext cx="85725" cy="52482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76200</xdr:colOff>
      <xdr:row>4</xdr:row>
      <xdr:rowOff>76200</xdr:rowOff>
    </xdr:from>
    <xdr:to>
      <xdr:col>26</xdr:col>
      <xdr:colOff>161925</xdr:colOff>
      <xdr:row>30</xdr:row>
      <xdr:rowOff>123825</xdr:rowOff>
    </xdr:to>
    <xdr:sp>
      <xdr:nvSpPr>
        <xdr:cNvPr id="140" name="Rectangle 181"/>
        <xdr:cNvSpPr>
          <a:spLocks/>
        </xdr:cNvSpPr>
      </xdr:nvSpPr>
      <xdr:spPr>
        <a:xfrm>
          <a:off x="5276850" y="876300"/>
          <a:ext cx="85725" cy="52482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28575</xdr:colOff>
      <xdr:row>4</xdr:row>
      <xdr:rowOff>76200</xdr:rowOff>
    </xdr:from>
    <xdr:to>
      <xdr:col>35</xdr:col>
      <xdr:colOff>114300</xdr:colOff>
      <xdr:row>30</xdr:row>
      <xdr:rowOff>123825</xdr:rowOff>
    </xdr:to>
    <xdr:sp>
      <xdr:nvSpPr>
        <xdr:cNvPr id="141" name="Rectangle 182"/>
        <xdr:cNvSpPr>
          <a:spLocks/>
        </xdr:cNvSpPr>
      </xdr:nvSpPr>
      <xdr:spPr>
        <a:xfrm>
          <a:off x="7029450" y="876300"/>
          <a:ext cx="85725" cy="52482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85725</xdr:colOff>
      <xdr:row>4</xdr:row>
      <xdr:rowOff>76200</xdr:rowOff>
    </xdr:from>
    <xdr:to>
      <xdr:col>36</xdr:col>
      <xdr:colOff>171450</xdr:colOff>
      <xdr:row>30</xdr:row>
      <xdr:rowOff>123825</xdr:rowOff>
    </xdr:to>
    <xdr:sp>
      <xdr:nvSpPr>
        <xdr:cNvPr id="142" name="Rectangle 183"/>
        <xdr:cNvSpPr>
          <a:spLocks/>
        </xdr:cNvSpPr>
      </xdr:nvSpPr>
      <xdr:spPr>
        <a:xfrm>
          <a:off x="7286625" y="876300"/>
          <a:ext cx="85725" cy="52482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57150</xdr:colOff>
      <xdr:row>4</xdr:row>
      <xdr:rowOff>76200</xdr:rowOff>
    </xdr:from>
    <xdr:to>
      <xdr:col>45</xdr:col>
      <xdr:colOff>142875</xdr:colOff>
      <xdr:row>30</xdr:row>
      <xdr:rowOff>123825</xdr:rowOff>
    </xdr:to>
    <xdr:sp>
      <xdr:nvSpPr>
        <xdr:cNvPr id="143" name="Rectangle 184"/>
        <xdr:cNvSpPr>
          <a:spLocks/>
        </xdr:cNvSpPr>
      </xdr:nvSpPr>
      <xdr:spPr>
        <a:xfrm>
          <a:off x="9058275" y="876300"/>
          <a:ext cx="85725" cy="52482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114300</xdr:colOff>
      <xdr:row>4</xdr:row>
      <xdr:rowOff>76200</xdr:rowOff>
    </xdr:from>
    <xdr:to>
      <xdr:col>47</xdr:col>
      <xdr:colOff>0</xdr:colOff>
      <xdr:row>30</xdr:row>
      <xdr:rowOff>123825</xdr:rowOff>
    </xdr:to>
    <xdr:sp>
      <xdr:nvSpPr>
        <xdr:cNvPr id="144" name="Rectangle 185"/>
        <xdr:cNvSpPr>
          <a:spLocks/>
        </xdr:cNvSpPr>
      </xdr:nvSpPr>
      <xdr:spPr>
        <a:xfrm>
          <a:off x="9315450" y="876300"/>
          <a:ext cx="85725" cy="52482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142875</xdr:colOff>
      <xdr:row>29</xdr:row>
      <xdr:rowOff>161925</xdr:rowOff>
    </xdr:from>
    <xdr:to>
      <xdr:col>46</xdr:col>
      <xdr:colOff>114300</xdr:colOff>
      <xdr:row>30</xdr:row>
      <xdr:rowOff>123825</xdr:rowOff>
    </xdr:to>
    <xdr:sp>
      <xdr:nvSpPr>
        <xdr:cNvPr id="145" name="Rectangle 186"/>
        <xdr:cNvSpPr>
          <a:spLocks/>
        </xdr:cNvSpPr>
      </xdr:nvSpPr>
      <xdr:spPr>
        <a:xfrm>
          <a:off x="9144000" y="5962650"/>
          <a:ext cx="171450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142875</xdr:colOff>
      <xdr:row>17</xdr:row>
      <xdr:rowOff>9525</xdr:rowOff>
    </xdr:from>
    <xdr:to>
      <xdr:col>46</xdr:col>
      <xdr:colOff>114300</xdr:colOff>
      <xdr:row>17</xdr:row>
      <xdr:rowOff>171450</xdr:rowOff>
    </xdr:to>
    <xdr:sp>
      <xdr:nvSpPr>
        <xdr:cNvPr id="146" name="Rectangle 187"/>
        <xdr:cNvSpPr>
          <a:spLocks/>
        </xdr:cNvSpPr>
      </xdr:nvSpPr>
      <xdr:spPr>
        <a:xfrm>
          <a:off x="9144000" y="3409950"/>
          <a:ext cx="171450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142875</xdr:colOff>
      <xdr:row>4</xdr:row>
      <xdr:rowOff>76200</xdr:rowOff>
    </xdr:from>
    <xdr:to>
      <xdr:col>46</xdr:col>
      <xdr:colOff>114300</xdr:colOff>
      <xdr:row>5</xdr:row>
      <xdr:rowOff>38100</xdr:rowOff>
    </xdr:to>
    <xdr:sp>
      <xdr:nvSpPr>
        <xdr:cNvPr id="147" name="Rectangle 188"/>
        <xdr:cNvSpPr>
          <a:spLocks/>
        </xdr:cNvSpPr>
      </xdr:nvSpPr>
      <xdr:spPr>
        <a:xfrm>
          <a:off x="9144000" y="876300"/>
          <a:ext cx="171450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114300</xdr:colOff>
      <xdr:row>29</xdr:row>
      <xdr:rowOff>161925</xdr:rowOff>
    </xdr:from>
    <xdr:to>
      <xdr:col>36</xdr:col>
      <xdr:colOff>85725</xdr:colOff>
      <xdr:row>30</xdr:row>
      <xdr:rowOff>123825</xdr:rowOff>
    </xdr:to>
    <xdr:sp>
      <xdr:nvSpPr>
        <xdr:cNvPr id="148" name="Rectangle 189"/>
        <xdr:cNvSpPr>
          <a:spLocks/>
        </xdr:cNvSpPr>
      </xdr:nvSpPr>
      <xdr:spPr>
        <a:xfrm>
          <a:off x="7115175" y="5962650"/>
          <a:ext cx="171450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114300</xdr:colOff>
      <xdr:row>17</xdr:row>
      <xdr:rowOff>9525</xdr:rowOff>
    </xdr:from>
    <xdr:to>
      <xdr:col>36</xdr:col>
      <xdr:colOff>85725</xdr:colOff>
      <xdr:row>17</xdr:row>
      <xdr:rowOff>171450</xdr:rowOff>
    </xdr:to>
    <xdr:sp>
      <xdr:nvSpPr>
        <xdr:cNvPr id="149" name="Rectangle 190"/>
        <xdr:cNvSpPr>
          <a:spLocks/>
        </xdr:cNvSpPr>
      </xdr:nvSpPr>
      <xdr:spPr>
        <a:xfrm>
          <a:off x="7115175" y="3409950"/>
          <a:ext cx="171450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114300</xdr:colOff>
      <xdr:row>4</xdr:row>
      <xdr:rowOff>76200</xdr:rowOff>
    </xdr:from>
    <xdr:to>
      <xdr:col>36</xdr:col>
      <xdr:colOff>85725</xdr:colOff>
      <xdr:row>5</xdr:row>
      <xdr:rowOff>38100</xdr:rowOff>
    </xdr:to>
    <xdr:sp>
      <xdr:nvSpPr>
        <xdr:cNvPr id="150" name="Rectangle 191"/>
        <xdr:cNvSpPr>
          <a:spLocks/>
        </xdr:cNvSpPr>
      </xdr:nvSpPr>
      <xdr:spPr>
        <a:xfrm>
          <a:off x="7115175" y="876300"/>
          <a:ext cx="171450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104775</xdr:colOff>
      <xdr:row>29</xdr:row>
      <xdr:rowOff>161925</xdr:rowOff>
    </xdr:from>
    <xdr:to>
      <xdr:col>26</xdr:col>
      <xdr:colOff>76200</xdr:colOff>
      <xdr:row>30</xdr:row>
      <xdr:rowOff>123825</xdr:rowOff>
    </xdr:to>
    <xdr:sp>
      <xdr:nvSpPr>
        <xdr:cNvPr id="151" name="Rectangle 192"/>
        <xdr:cNvSpPr>
          <a:spLocks/>
        </xdr:cNvSpPr>
      </xdr:nvSpPr>
      <xdr:spPr>
        <a:xfrm>
          <a:off x="5105400" y="5962650"/>
          <a:ext cx="171450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104775</xdr:colOff>
      <xdr:row>17</xdr:row>
      <xdr:rowOff>9525</xdr:rowOff>
    </xdr:from>
    <xdr:to>
      <xdr:col>26</xdr:col>
      <xdr:colOff>76200</xdr:colOff>
      <xdr:row>17</xdr:row>
      <xdr:rowOff>171450</xdr:rowOff>
    </xdr:to>
    <xdr:sp>
      <xdr:nvSpPr>
        <xdr:cNvPr id="152" name="Rectangle 193"/>
        <xdr:cNvSpPr>
          <a:spLocks/>
        </xdr:cNvSpPr>
      </xdr:nvSpPr>
      <xdr:spPr>
        <a:xfrm>
          <a:off x="5105400" y="3409950"/>
          <a:ext cx="171450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104775</xdr:colOff>
      <xdr:row>4</xdr:row>
      <xdr:rowOff>76200</xdr:rowOff>
    </xdr:from>
    <xdr:to>
      <xdr:col>26</xdr:col>
      <xdr:colOff>76200</xdr:colOff>
      <xdr:row>5</xdr:row>
      <xdr:rowOff>38100</xdr:rowOff>
    </xdr:to>
    <xdr:sp>
      <xdr:nvSpPr>
        <xdr:cNvPr id="153" name="Rectangle 194"/>
        <xdr:cNvSpPr>
          <a:spLocks/>
        </xdr:cNvSpPr>
      </xdr:nvSpPr>
      <xdr:spPr>
        <a:xfrm>
          <a:off x="5105400" y="876300"/>
          <a:ext cx="171450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95250</xdr:colOff>
      <xdr:row>29</xdr:row>
      <xdr:rowOff>161925</xdr:rowOff>
    </xdr:from>
    <xdr:to>
      <xdr:col>16</xdr:col>
      <xdr:colOff>66675</xdr:colOff>
      <xdr:row>30</xdr:row>
      <xdr:rowOff>123825</xdr:rowOff>
    </xdr:to>
    <xdr:sp>
      <xdr:nvSpPr>
        <xdr:cNvPr id="154" name="Rectangle 195"/>
        <xdr:cNvSpPr>
          <a:spLocks/>
        </xdr:cNvSpPr>
      </xdr:nvSpPr>
      <xdr:spPr>
        <a:xfrm>
          <a:off x="3095625" y="5962650"/>
          <a:ext cx="171450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95250</xdr:colOff>
      <xdr:row>17</xdr:row>
      <xdr:rowOff>9525</xdr:rowOff>
    </xdr:from>
    <xdr:to>
      <xdr:col>16</xdr:col>
      <xdr:colOff>66675</xdr:colOff>
      <xdr:row>17</xdr:row>
      <xdr:rowOff>171450</xdr:rowOff>
    </xdr:to>
    <xdr:sp>
      <xdr:nvSpPr>
        <xdr:cNvPr id="155" name="Rectangle 196"/>
        <xdr:cNvSpPr>
          <a:spLocks/>
        </xdr:cNvSpPr>
      </xdr:nvSpPr>
      <xdr:spPr>
        <a:xfrm>
          <a:off x="3095625" y="3409950"/>
          <a:ext cx="171450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95250</xdr:colOff>
      <xdr:row>4</xdr:row>
      <xdr:rowOff>76200</xdr:rowOff>
    </xdr:from>
    <xdr:to>
      <xdr:col>16</xdr:col>
      <xdr:colOff>66675</xdr:colOff>
      <xdr:row>5</xdr:row>
      <xdr:rowOff>38100</xdr:rowOff>
    </xdr:to>
    <xdr:sp>
      <xdr:nvSpPr>
        <xdr:cNvPr id="156" name="Rectangle 197"/>
        <xdr:cNvSpPr>
          <a:spLocks/>
        </xdr:cNvSpPr>
      </xdr:nvSpPr>
      <xdr:spPr>
        <a:xfrm>
          <a:off x="3095625" y="876300"/>
          <a:ext cx="171450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85725</xdr:colOff>
      <xdr:row>29</xdr:row>
      <xdr:rowOff>161925</xdr:rowOff>
    </xdr:from>
    <xdr:to>
      <xdr:col>6</xdr:col>
      <xdr:colOff>57150</xdr:colOff>
      <xdr:row>30</xdr:row>
      <xdr:rowOff>123825</xdr:rowOff>
    </xdr:to>
    <xdr:sp>
      <xdr:nvSpPr>
        <xdr:cNvPr id="157" name="Rectangle 198"/>
        <xdr:cNvSpPr>
          <a:spLocks/>
        </xdr:cNvSpPr>
      </xdr:nvSpPr>
      <xdr:spPr>
        <a:xfrm>
          <a:off x="1085850" y="5962650"/>
          <a:ext cx="171450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85725</xdr:colOff>
      <xdr:row>17</xdr:row>
      <xdr:rowOff>9525</xdr:rowOff>
    </xdr:from>
    <xdr:to>
      <xdr:col>6</xdr:col>
      <xdr:colOff>57150</xdr:colOff>
      <xdr:row>17</xdr:row>
      <xdr:rowOff>171450</xdr:rowOff>
    </xdr:to>
    <xdr:sp>
      <xdr:nvSpPr>
        <xdr:cNvPr id="158" name="Rectangle 199"/>
        <xdr:cNvSpPr>
          <a:spLocks/>
        </xdr:cNvSpPr>
      </xdr:nvSpPr>
      <xdr:spPr>
        <a:xfrm>
          <a:off x="1085850" y="3409950"/>
          <a:ext cx="171450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85725</xdr:colOff>
      <xdr:row>4</xdr:row>
      <xdr:rowOff>76200</xdr:rowOff>
    </xdr:from>
    <xdr:to>
      <xdr:col>6</xdr:col>
      <xdr:colOff>57150</xdr:colOff>
      <xdr:row>5</xdr:row>
      <xdr:rowOff>38100</xdr:rowOff>
    </xdr:to>
    <xdr:sp>
      <xdr:nvSpPr>
        <xdr:cNvPr id="159" name="Rectangle 200"/>
        <xdr:cNvSpPr>
          <a:spLocks/>
        </xdr:cNvSpPr>
      </xdr:nvSpPr>
      <xdr:spPr>
        <a:xfrm>
          <a:off x="1085850" y="876300"/>
          <a:ext cx="171450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17</xdr:row>
      <xdr:rowOff>57150</xdr:rowOff>
    </xdr:from>
    <xdr:to>
      <xdr:col>15</xdr:col>
      <xdr:colOff>9525</xdr:colOff>
      <xdr:row>17</xdr:row>
      <xdr:rowOff>152400</xdr:rowOff>
    </xdr:to>
    <xdr:sp>
      <xdr:nvSpPr>
        <xdr:cNvPr id="160" name="Rectangle 201"/>
        <xdr:cNvSpPr>
          <a:spLocks/>
        </xdr:cNvSpPr>
      </xdr:nvSpPr>
      <xdr:spPr>
        <a:xfrm>
          <a:off x="1343025" y="3457575"/>
          <a:ext cx="1666875" cy="952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152400</xdr:colOff>
      <xdr:row>17</xdr:row>
      <xdr:rowOff>57150</xdr:rowOff>
    </xdr:from>
    <xdr:to>
      <xdr:col>25</xdr:col>
      <xdr:colOff>19050</xdr:colOff>
      <xdr:row>17</xdr:row>
      <xdr:rowOff>152400</xdr:rowOff>
    </xdr:to>
    <xdr:sp>
      <xdr:nvSpPr>
        <xdr:cNvPr id="161" name="Rectangle 202"/>
        <xdr:cNvSpPr>
          <a:spLocks/>
        </xdr:cNvSpPr>
      </xdr:nvSpPr>
      <xdr:spPr>
        <a:xfrm>
          <a:off x="3352800" y="3457575"/>
          <a:ext cx="1666875" cy="952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17</xdr:row>
      <xdr:rowOff>57150</xdr:rowOff>
    </xdr:from>
    <xdr:to>
      <xdr:col>35</xdr:col>
      <xdr:colOff>28575</xdr:colOff>
      <xdr:row>17</xdr:row>
      <xdr:rowOff>152400</xdr:rowOff>
    </xdr:to>
    <xdr:sp>
      <xdr:nvSpPr>
        <xdr:cNvPr id="162" name="Rectangle 203"/>
        <xdr:cNvSpPr>
          <a:spLocks/>
        </xdr:cNvSpPr>
      </xdr:nvSpPr>
      <xdr:spPr>
        <a:xfrm>
          <a:off x="5362575" y="3457575"/>
          <a:ext cx="1666875" cy="952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171450</xdr:colOff>
      <xdr:row>17</xdr:row>
      <xdr:rowOff>47625</xdr:rowOff>
    </xdr:from>
    <xdr:to>
      <xdr:col>45</xdr:col>
      <xdr:colOff>57150</xdr:colOff>
      <xdr:row>17</xdr:row>
      <xdr:rowOff>142875</xdr:rowOff>
    </xdr:to>
    <xdr:sp>
      <xdr:nvSpPr>
        <xdr:cNvPr id="163" name="Rectangle 204"/>
        <xdr:cNvSpPr>
          <a:spLocks/>
        </xdr:cNvSpPr>
      </xdr:nvSpPr>
      <xdr:spPr>
        <a:xfrm>
          <a:off x="7372350" y="3448050"/>
          <a:ext cx="1685925" cy="952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28575</xdr:colOff>
      <xdr:row>40</xdr:row>
      <xdr:rowOff>123825</xdr:rowOff>
    </xdr:from>
    <xdr:to>
      <xdr:col>111</xdr:col>
      <xdr:colOff>114300</xdr:colOff>
      <xdr:row>69</xdr:row>
      <xdr:rowOff>123825</xdr:rowOff>
    </xdr:to>
    <xdr:sp>
      <xdr:nvSpPr>
        <xdr:cNvPr id="164" name="Rectangle 205"/>
        <xdr:cNvSpPr>
          <a:spLocks/>
        </xdr:cNvSpPr>
      </xdr:nvSpPr>
      <xdr:spPr>
        <a:xfrm rot="16200000">
          <a:off x="22278975" y="8124825"/>
          <a:ext cx="85725" cy="5800725"/>
        </a:xfrm>
        <a:prstGeom prst="rect">
          <a:avLst/>
        </a:prstGeom>
        <a:solidFill>
          <a:srgbClr val="FFCC99">
            <a:alpha val="4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119</xdr:col>
      <xdr:colOff>0</xdr:colOff>
      <xdr:row>46</xdr:row>
      <xdr:rowOff>95250</xdr:rowOff>
    </xdr:from>
    <xdr:ext cx="895350" cy="276225"/>
    <xdr:sp>
      <xdr:nvSpPr>
        <xdr:cNvPr id="165" name="TextBox 206"/>
        <xdr:cNvSpPr txBox="1">
          <a:spLocks noChangeArrowheads="1"/>
        </xdr:cNvSpPr>
      </xdr:nvSpPr>
      <xdr:spPr>
        <a:xfrm>
          <a:off x="23850600" y="9296400"/>
          <a:ext cx="8953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2×4 14feet</a:t>
          </a:r>
        </a:p>
      </xdr:txBody>
    </xdr:sp>
    <xdr:clientData/>
  </xdr:oneCellAnchor>
  <xdr:oneCellAnchor>
    <xdr:from>
      <xdr:col>119</xdr:col>
      <xdr:colOff>0</xdr:colOff>
      <xdr:row>52</xdr:row>
      <xdr:rowOff>95250</xdr:rowOff>
    </xdr:from>
    <xdr:ext cx="895350" cy="276225"/>
    <xdr:sp>
      <xdr:nvSpPr>
        <xdr:cNvPr id="166" name="TextBox 207"/>
        <xdr:cNvSpPr txBox="1">
          <a:spLocks noChangeArrowheads="1"/>
        </xdr:cNvSpPr>
      </xdr:nvSpPr>
      <xdr:spPr>
        <a:xfrm>
          <a:off x="23850600" y="10496550"/>
          <a:ext cx="8953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2×4 14feet</a:t>
          </a:r>
        </a:p>
      </xdr:txBody>
    </xdr:sp>
    <xdr:clientData/>
  </xdr:oneCellAnchor>
  <xdr:oneCellAnchor>
    <xdr:from>
      <xdr:col>119</xdr:col>
      <xdr:colOff>0</xdr:colOff>
      <xdr:row>58</xdr:row>
      <xdr:rowOff>47625</xdr:rowOff>
    </xdr:from>
    <xdr:ext cx="895350" cy="276225"/>
    <xdr:sp>
      <xdr:nvSpPr>
        <xdr:cNvPr id="167" name="TextBox 208"/>
        <xdr:cNvSpPr txBox="1">
          <a:spLocks noChangeArrowheads="1"/>
        </xdr:cNvSpPr>
      </xdr:nvSpPr>
      <xdr:spPr>
        <a:xfrm>
          <a:off x="23850600" y="11649075"/>
          <a:ext cx="8953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2×4 14feet</a:t>
          </a:r>
        </a:p>
      </xdr:txBody>
    </xdr:sp>
    <xdr:clientData/>
  </xdr:oneCellAnchor>
  <xdr:oneCellAnchor>
    <xdr:from>
      <xdr:col>118</xdr:col>
      <xdr:colOff>171450</xdr:colOff>
      <xdr:row>64</xdr:row>
      <xdr:rowOff>95250</xdr:rowOff>
    </xdr:from>
    <xdr:ext cx="904875" cy="276225"/>
    <xdr:sp>
      <xdr:nvSpPr>
        <xdr:cNvPr id="168" name="TextBox 209"/>
        <xdr:cNvSpPr txBox="1">
          <a:spLocks noChangeArrowheads="1"/>
        </xdr:cNvSpPr>
      </xdr:nvSpPr>
      <xdr:spPr>
        <a:xfrm>
          <a:off x="23822025" y="12896850"/>
          <a:ext cx="904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2×4 14feet</a:t>
          </a:r>
        </a:p>
      </xdr:txBody>
    </xdr:sp>
    <xdr:clientData/>
  </xdr:oneCellAnchor>
  <xdr:oneCellAnchor>
    <xdr:from>
      <xdr:col>99</xdr:col>
      <xdr:colOff>28575</xdr:colOff>
      <xdr:row>39</xdr:row>
      <xdr:rowOff>0</xdr:rowOff>
    </xdr:from>
    <xdr:ext cx="895350" cy="276225"/>
    <xdr:sp>
      <xdr:nvSpPr>
        <xdr:cNvPr id="169" name="TextBox 210"/>
        <xdr:cNvSpPr txBox="1">
          <a:spLocks noChangeArrowheads="1"/>
        </xdr:cNvSpPr>
      </xdr:nvSpPr>
      <xdr:spPr>
        <a:xfrm>
          <a:off x="19878675" y="7800975"/>
          <a:ext cx="8953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2×6 14feet</a:t>
          </a:r>
        </a:p>
      </xdr:txBody>
    </xdr:sp>
    <xdr:clientData/>
  </xdr:oneCellAnchor>
  <xdr:oneCellAnchor>
    <xdr:from>
      <xdr:col>99</xdr:col>
      <xdr:colOff>0</xdr:colOff>
      <xdr:row>68</xdr:row>
      <xdr:rowOff>95250</xdr:rowOff>
    </xdr:from>
    <xdr:ext cx="895350" cy="276225"/>
    <xdr:sp>
      <xdr:nvSpPr>
        <xdr:cNvPr id="170" name="TextBox 211"/>
        <xdr:cNvSpPr txBox="1">
          <a:spLocks noChangeArrowheads="1"/>
        </xdr:cNvSpPr>
      </xdr:nvSpPr>
      <xdr:spPr>
        <a:xfrm>
          <a:off x="19850100" y="13696950"/>
          <a:ext cx="8953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2×6 14feet</a:t>
          </a:r>
        </a:p>
      </xdr:txBody>
    </xdr:sp>
    <xdr:clientData/>
  </xdr:oneCellAnchor>
  <xdr:oneCellAnchor>
    <xdr:from>
      <xdr:col>91</xdr:col>
      <xdr:colOff>123825</xdr:colOff>
      <xdr:row>50</xdr:row>
      <xdr:rowOff>95250</xdr:rowOff>
    </xdr:from>
    <xdr:ext cx="904875" cy="276225"/>
    <xdr:sp>
      <xdr:nvSpPr>
        <xdr:cNvPr id="171" name="TextBox 212"/>
        <xdr:cNvSpPr txBox="1">
          <a:spLocks noChangeArrowheads="1"/>
        </xdr:cNvSpPr>
      </xdr:nvSpPr>
      <xdr:spPr>
        <a:xfrm>
          <a:off x="18373725" y="10096500"/>
          <a:ext cx="904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2×6 14feet</a:t>
          </a:r>
        </a:p>
      </xdr:txBody>
    </xdr:sp>
    <xdr:clientData/>
  </xdr:oneCellAnchor>
  <xdr:oneCellAnchor>
    <xdr:from>
      <xdr:col>128</xdr:col>
      <xdr:colOff>28575</xdr:colOff>
      <xdr:row>50</xdr:row>
      <xdr:rowOff>47625</xdr:rowOff>
    </xdr:from>
    <xdr:ext cx="895350" cy="276225"/>
    <xdr:sp>
      <xdr:nvSpPr>
        <xdr:cNvPr id="172" name="TextBox 213"/>
        <xdr:cNvSpPr txBox="1">
          <a:spLocks noChangeArrowheads="1"/>
        </xdr:cNvSpPr>
      </xdr:nvSpPr>
      <xdr:spPr>
        <a:xfrm>
          <a:off x="25679400" y="10048875"/>
          <a:ext cx="8953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2×6 14feet</a:t>
          </a:r>
        </a:p>
      </xdr:txBody>
    </xdr:sp>
    <xdr:clientData/>
  </xdr:oneCellAnchor>
  <xdr:oneCellAnchor>
    <xdr:from>
      <xdr:col>106</xdr:col>
      <xdr:colOff>142875</xdr:colOff>
      <xdr:row>50</xdr:row>
      <xdr:rowOff>95250</xdr:rowOff>
    </xdr:from>
    <xdr:ext cx="904875" cy="276225"/>
    <xdr:sp>
      <xdr:nvSpPr>
        <xdr:cNvPr id="173" name="TextBox 214"/>
        <xdr:cNvSpPr txBox="1">
          <a:spLocks noChangeArrowheads="1"/>
        </xdr:cNvSpPr>
      </xdr:nvSpPr>
      <xdr:spPr>
        <a:xfrm>
          <a:off x="21393150" y="10096500"/>
          <a:ext cx="904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2×4 14feet</a:t>
          </a:r>
        </a:p>
      </xdr:txBody>
    </xdr:sp>
    <xdr:clientData/>
  </xdr:oneCellAnchor>
  <xdr:twoCellAnchor>
    <xdr:from>
      <xdr:col>5</xdr:col>
      <xdr:colOff>180975</xdr:colOff>
      <xdr:row>70</xdr:row>
      <xdr:rowOff>95250</xdr:rowOff>
    </xdr:from>
    <xdr:to>
      <xdr:col>10</xdr:col>
      <xdr:colOff>104775</xdr:colOff>
      <xdr:row>74</xdr:row>
      <xdr:rowOff>190500</xdr:rowOff>
    </xdr:to>
    <xdr:sp>
      <xdr:nvSpPr>
        <xdr:cNvPr id="174" name="Polygon 215"/>
        <xdr:cNvSpPr>
          <a:spLocks/>
        </xdr:cNvSpPr>
      </xdr:nvSpPr>
      <xdr:spPr>
        <a:xfrm rot="18936185" flipH="1">
          <a:off x="1181100" y="14097000"/>
          <a:ext cx="923925" cy="895350"/>
        </a:xfrm>
        <a:custGeom>
          <a:pathLst>
            <a:path h="94" w="97">
              <a:moveTo>
                <a:pt x="0" y="94"/>
              </a:moveTo>
              <a:lnTo>
                <a:pt x="97" y="0"/>
              </a:lnTo>
              <a:lnTo>
                <a:pt x="74" y="0"/>
              </a:lnTo>
              <a:lnTo>
                <a:pt x="0" y="72"/>
              </a:lnTo>
              <a:lnTo>
                <a:pt x="0" y="94"/>
              </a:lnTo>
              <a:close/>
            </a:path>
          </a:pathLst>
        </a:cu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95250</xdr:colOff>
      <xdr:row>70</xdr:row>
      <xdr:rowOff>104775</xdr:rowOff>
    </xdr:from>
    <xdr:to>
      <xdr:col>22</xdr:col>
      <xdr:colOff>19050</xdr:colOff>
      <xdr:row>75</xdr:row>
      <xdr:rowOff>0</xdr:rowOff>
    </xdr:to>
    <xdr:sp>
      <xdr:nvSpPr>
        <xdr:cNvPr id="175" name="Polygon 216"/>
        <xdr:cNvSpPr>
          <a:spLocks/>
        </xdr:cNvSpPr>
      </xdr:nvSpPr>
      <xdr:spPr>
        <a:xfrm rot="18936185" flipH="1">
          <a:off x="3495675" y="14106525"/>
          <a:ext cx="923925" cy="895350"/>
        </a:xfrm>
        <a:custGeom>
          <a:pathLst>
            <a:path h="94" w="97">
              <a:moveTo>
                <a:pt x="0" y="94"/>
              </a:moveTo>
              <a:lnTo>
                <a:pt x="97" y="0"/>
              </a:lnTo>
              <a:lnTo>
                <a:pt x="74" y="0"/>
              </a:lnTo>
              <a:lnTo>
                <a:pt x="0" y="72"/>
              </a:lnTo>
              <a:lnTo>
                <a:pt x="0" y="94"/>
              </a:lnTo>
              <a:close/>
            </a:path>
          </a:pathLst>
        </a:cu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69</xdr:row>
      <xdr:rowOff>152400</xdr:rowOff>
    </xdr:from>
    <xdr:to>
      <xdr:col>16</xdr:col>
      <xdr:colOff>66675</xdr:colOff>
      <xdr:row>74</xdr:row>
      <xdr:rowOff>47625</xdr:rowOff>
    </xdr:to>
    <xdr:sp>
      <xdr:nvSpPr>
        <xdr:cNvPr id="176" name="Polygon 217"/>
        <xdr:cNvSpPr>
          <a:spLocks/>
        </xdr:cNvSpPr>
      </xdr:nvSpPr>
      <xdr:spPr>
        <a:xfrm rot="2663814" flipH="1" flipV="1">
          <a:off x="2343150" y="13954125"/>
          <a:ext cx="923925" cy="895350"/>
        </a:xfrm>
        <a:custGeom>
          <a:pathLst>
            <a:path h="94" w="97">
              <a:moveTo>
                <a:pt x="0" y="94"/>
              </a:moveTo>
              <a:lnTo>
                <a:pt x="97" y="0"/>
              </a:lnTo>
              <a:lnTo>
                <a:pt x="74" y="0"/>
              </a:lnTo>
              <a:lnTo>
                <a:pt x="0" y="72"/>
              </a:lnTo>
              <a:lnTo>
                <a:pt x="0" y="94"/>
              </a:lnTo>
              <a:close/>
            </a:path>
          </a:pathLst>
        </a:cu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47625</xdr:colOff>
      <xdr:row>69</xdr:row>
      <xdr:rowOff>161925</xdr:rowOff>
    </xdr:from>
    <xdr:to>
      <xdr:col>27</xdr:col>
      <xdr:colOff>171450</xdr:colOff>
      <xdr:row>74</xdr:row>
      <xdr:rowOff>57150</xdr:rowOff>
    </xdr:to>
    <xdr:sp>
      <xdr:nvSpPr>
        <xdr:cNvPr id="177" name="Polygon 218"/>
        <xdr:cNvSpPr>
          <a:spLocks/>
        </xdr:cNvSpPr>
      </xdr:nvSpPr>
      <xdr:spPr>
        <a:xfrm rot="2663814" flipH="1" flipV="1">
          <a:off x="4648200" y="13963650"/>
          <a:ext cx="923925" cy="895350"/>
        </a:xfrm>
        <a:custGeom>
          <a:pathLst>
            <a:path h="94" w="97">
              <a:moveTo>
                <a:pt x="0" y="94"/>
              </a:moveTo>
              <a:lnTo>
                <a:pt x="97" y="0"/>
              </a:lnTo>
              <a:lnTo>
                <a:pt x="74" y="0"/>
              </a:lnTo>
              <a:lnTo>
                <a:pt x="0" y="72"/>
              </a:lnTo>
              <a:lnTo>
                <a:pt x="0" y="94"/>
              </a:lnTo>
              <a:close/>
            </a:path>
          </a:pathLst>
        </a:cu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85725</xdr:colOff>
      <xdr:row>29</xdr:row>
      <xdr:rowOff>123825</xdr:rowOff>
    </xdr:from>
    <xdr:to>
      <xdr:col>47</xdr:col>
      <xdr:colOff>0</xdr:colOff>
      <xdr:row>31</xdr:row>
      <xdr:rowOff>0</xdr:rowOff>
    </xdr:to>
    <xdr:sp>
      <xdr:nvSpPr>
        <xdr:cNvPr id="178" name="Rectangle 219"/>
        <xdr:cNvSpPr>
          <a:spLocks/>
        </xdr:cNvSpPr>
      </xdr:nvSpPr>
      <xdr:spPr>
        <a:xfrm>
          <a:off x="2686050" y="5924550"/>
          <a:ext cx="6715125" cy="276225"/>
        </a:xfrm>
        <a:prstGeom prst="rect">
          <a:avLst/>
        </a:prstGeom>
        <a:solidFill>
          <a:srgbClr val="FFCC99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28</xdr:row>
      <xdr:rowOff>28575</xdr:rowOff>
    </xdr:from>
    <xdr:to>
      <xdr:col>47</xdr:col>
      <xdr:colOff>0</xdr:colOff>
      <xdr:row>29</xdr:row>
      <xdr:rowOff>104775</xdr:rowOff>
    </xdr:to>
    <xdr:sp>
      <xdr:nvSpPr>
        <xdr:cNvPr id="179" name="Rectangle 220"/>
        <xdr:cNvSpPr>
          <a:spLocks/>
        </xdr:cNvSpPr>
      </xdr:nvSpPr>
      <xdr:spPr>
        <a:xfrm>
          <a:off x="2867025" y="5629275"/>
          <a:ext cx="6534150" cy="276225"/>
        </a:xfrm>
        <a:prstGeom prst="rect">
          <a:avLst/>
        </a:prstGeom>
        <a:solidFill>
          <a:srgbClr val="FFCC99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142875</xdr:colOff>
      <xdr:row>26</xdr:row>
      <xdr:rowOff>133350</xdr:rowOff>
    </xdr:from>
    <xdr:to>
      <xdr:col>47</xdr:col>
      <xdr:colOff>0</xdr:colOff>
      <xdr:row>28</xdr:row>
      <xdr:rowOff>9525</xdr:rowOff>
    </xdr:to>
    <xdr:sp>
      <xdr:nvSpPr>
        <xdr:cNvPr id="180" name="Rectangle 221"/>
        <xdr:cNvSpPr>
          <a:spLocks/>
        </xdr:cNvSpPr>
      </xdr:nvSpPr>
      <xdr:spPr>
        <a:xfrm>
          <a:off x="3143250" y="5334000"/>
          <a:ext cx="6257925" cy="276225"/>
        </a:xfrm>
        <a:prstGeom prst="rect">
          <a:avLst/>
        </a:prstGeom>
        <a:solidFill>
          <a:srgbClr val="FFCC99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25</xdr:row>
      <xdr:rowOff>38100</xdr:rowOff>
    </xdr:from>
    <xdr:to>
      <xdr:col>47</xdr:col>
      <xdr:colOff>0</xdr:colOff>
      <xdr:row>26</xdr:row>
      <xdr:rowOff>114300</xdr:rowOff>
    </xdr:to>
    <xdr:sp>
      <xdr:nvSpPr>
        <xdr:cNvPr id="181" name="Rectangle 222"/>
        <xdr:cNvSpPr>
          <a:spLocks/>
        </xdr:cNvSpPr>
      </xdr:nvSpPr>
      <xdr:spPr>
        <a:xfrm>
          <a:off x="3248025" y="5038725"/>
          <a:ext cx="6153150" cy="276225"/>
        </a:xfrm>
        <a:prstGeom prst="rect">
          <a:avLst/>
        </a:prstGeom>
        <a:solidFill>
          <a:srgbClr val="FFCC99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23</xdr:row>
      <xdr:rowOff>142875</xdr:rowOff>
    </xdr:from>
    <xdr:to>
      <xdr:col>47</xdr:col>
      <xdr:colOff>0</xdr:colOff>
      <xdr:row>25</xdr:row>
      <xdr:rowOff>19050</xdr:rowOff>
    </xdr:to>
    <xdr:sp>
      <xdr:nvSpPr>
        <xdr:cNvPr id="182" name="Rectangle 223"/>
        <xdr:cNvSpPr>
          <a:spLocks/>
        </xdr:cNvSpPr>
      </xdr:nvSpPr>
      <xdr:spPr>
        <a:xfrm>
          <a:off x="3505200" y="4743450"/>
          <a:ext cx="5895975" cy="276225"/>
        </a:xfrm>
        <a:prstGeom prst="rect">
          <a:avLst/>
        </a:prstGeom>
        <a:solidFill>
          <a:srgbClr val="FFCC99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142875</xdr:colOff>
      <xdr:row>22</xdr:row>
      <xdr:rowOff>47625</xdr:rowOff>
    </xdr:from>
    <xdr:to>
      <xdr:col>47</xdr:col>
      <xdr:colOff>0</xdr:colOff>
      <xdr:row>23</xdr:row>
      <xdr:rowOff>123825</xdr:rowOff>
    </xdr:to>
    <xdr:sp>
      <xdr:nvSpPr>
        <xdr:cNvPr id="183" name="Rectangle 224"/>
        <xdr:cNvSpPr>
          <a:spLocks/>
        </xdr:cNvSpPr>
      </xdr:nvSpPr>
      <xdr:spPr>
        <a:xfrm>
          <a:off x="3743325" y="4448175"/>
          <a:ext cx="5657850" cy="276225"/>
        </a:xfrm>
        <a:prstGeom prst="rect">
          <a:avLst/>
        </a:prstGeom>
        <a:solidFill>
          <a:srgbClr val="FFCC99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20</xdr:row>
      <xdr:rowOff>152400</xdr:rowOff>
    </xdr:from>
    <xdr:to>
      <xdr:col>47</xdr:col>
      <xdr:colOff>0</xdr:colOff>
      <xdr:row>22</xdr:row>
      <xdr:rowOff>28575</xdr:rowOff>
    </xdr:to>
    <xdr:sp>
      <xdr:nvSpPr>
        <xdr:cNvPr id="184" name="Rectangle 225"/>
        <xdr:cNvSpPr>
          <a:spLocks/>
        </xdr:cNvSpPr>
      </xdr:nvSpPr>
      <xdr:spPr>
        <a:xfrm>
          <a:off x="4067175" y="4152900"/>
          <a:ext cx="5334000" cy="276225"/>
        </a:xfrm>
        <a:prstGeom prst="rect">
          <a:avLst/>
        </a:prstGeom>
        <a:solidFill>
          <a:srgbClr val="FFCC99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19</xdr:row>
      <xdr:rowOff>57150</xdr:rowOff>
    </xdr:from>
    <xdr:to>
      <xdr:col>47</xdr:col>
      <xdr:colOff>0</xdr:colOff>
      <xdr:row>20</xdr:row>
      <xdr:rowOff>133350</xdr:rowOff>
    </xdr:to>
    <xdr:sp>
      <xdr:nvSpPr>
        <xdr:cNvPr id="185" name="Rectangle 226"/>
        <xdr:cNvSpPr>
          <a:spLocks/>
        </xdr:cNvSpPr>
      </xdr:nvSpPr>
      <xdr:spPr>
        <a:xfrm>
          <a:off x="4333875" y="3857625"/>
          <a:ext cx="5067300" cy="276225"/>
        </a:xfrm>
        <a:prstGeom prst="rect">
          <a:avLst/>
        </a:prstGeom>
        <a:solidFill>
          <a:srgbClr val="FFCC99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161925</xdr:colOff>
      <xdr:row>17</xdr:row>
      <xdr:rowOff>161925</xdr:rowOff>
    </xdr:from>
    <xdr:to>
      <xdr:col>47</xdr:col>
      <xdr:colOff>0</xdr:colOff>
      <xdr:row>19</xdr:row>
      <xdr:rowOff>38100</xdr:rowOff>
    </xdr:to>
    <xdr:sp>
      <xdr:nvSpPr>
        <xdr:cNvPr id="186" name="Rectangle 227"/>
        <xdr:cNvSpPr>
          <a:spLocks/>
        </xdr:cNvSpPr>
      </xdr:nvSpPr>
      <xdr:spPr>
        <a:xfrm>
          <a:off x="4562475" y="3562350"/>
          <a:ext cx="4838700" cy="276225"/>
        </a:xfrm>
        <a:prstGeom prst="rect">
          <a:avLst/>
        </a:prstGeom>
        <a:solidFill>
          <a:srgbClr val="FFCC99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171450</xdr:colOff>
      <xdr:row>16</xdr:row>
      <xdr:rowOff>66675</xdr:rowOff>
    </xdr:from>
    <xdr:to>
      <xdr:col>47</xdr:col>
      <xdr:colOff>0</xdr:colOff>
      <xdr:row>17</xdr:row>
      <xdr:rowOff>142875</xdr:rowOff>
    </xdr:to>
    <xdr:sp>
      <xdr:nvSpPr>
        <xdr:cNvPr id="187" name="Rectangle 228"/>
        <xdr:cNvSpPr>
          <a:spLocks/>
        </xdr:cNvSpPr>
      </xdr:nvSpPr>
      <xdr:spPr>
        <a:xfrm>
          <a:off x="4772025" y="3267075"/>
          <a:ext cx="4629150" cy="276225"/>
        </a:xfrm>
        <a:prstGeom prst="rect">
          <a:avLst/>
        </a:prstGeom>
        <a:solidFill>
          <a:srgbClr val="FFCC99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142875</xdr:colOff>
      <xdr:row>14</xdr:row>
      <xdr:rowOff>171450</xdr:rowOff>
    </xdr:from>
    <xdr:to>
      <xdr:col>47</xdr:col>
      <xdr:colOff>0</xdr:colOff>
      <xdr:row>16</xdr:row>
      <xdr:rowOff>47625</xdr:rowOff>
    </xdr:to>
    <xdr:sp>
      <xdr:nvSpPr>
        <xdr:cNvPr id="188" name="Rectangle 229"/>
        <xdr:cNvSpPr>
          <a:spLocks/>
        </xdr:cNvSpPr>
      </xdr:nvSpPr>
      <xdr:spPr>
        <a:xfrm>
          <a:off x="5143500" y="2971800"/>
          <a:ext cx="4257675" cy="276225"/>
        </a:xfrm>
        <a:prstGeom prst="rect">
          <a:avLst/>
        </a:prstGeom>
        <a:solidFill>
          <a:srgbClr val="FFCC99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190500</xdr:colOff>
      <xdr:row>13</xdr:row>
      <xdr:rowOff>76200</xdr:rowOff>
    </xdr:from>
    <xdr:to>
      <xdr:col>47</xdr:col>
      <xdr:colOff>0</xdr:colOff>
      <xdr:row>14</xdr:row>
      <xdr:rowOff>152400</xdr:rowOff>
    </xdr:to>
    <xdr:sp>
      <xdr:nvSpPr>
        <xdr:cNvPr id="189" name="Rectangle 230"/>
        <xdr:cNvSpPr>
          <a:spLocks/>
        </xdr:cNvSpPr>
      </xdr:nvSpPr>
      <xdr:spPr>
        <a:xfrm>
          <a:off x="5391150" y="2676525"/>
          <a:ext cx="4010025" cy="276225"/>
        </a:xfrm>
        <a:prstGeom prst="rect">
          <a:avLst/>
        </a:prstGeom>
        <a:solidFill>
          <a:srgbClr val="FFCC99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142875</xdr:colOff>
      <xdr:row>11</xdr:row>
      <xdr:rowOff>180975</xdr:rowOff>
    </xdr:from>
    <xdr:to>
      <xdr:col>47</xdr:col>
      <xdr:colOff>0</xdr:colOff>
      <xdr:row>13</xdr:row>
      <xdr:rowOff>57150</xdr:rowOff>
    </xdr:to>
    <xdr:sp>
      <xdr:nvSpPr>
        <xdr:cNvPr id="190" name="Rectangle 231"/>
        <xdr:cNvSpPr>
          <a:spLocks/>
        </xdr:cNvSpPr>
      </xdr:nvSpPr>
      <xdr:spPr>
        <a:xfrm>
          <a:off x="5543550" y="2381250"/>
          <a:ext cx="3857625" cy="276225"/>
        </a:xfrm>
        <a:prstGeom prst="rect">
          <a:avLst/>
        </a:prstGeom>
        <a:solidFill>
          <a:srgbClr val="FFCC99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180975</xdr:colOff>
      <xdr:row>10</xdr:row>
      <xdr:rowOff>85725</xdr:rowOff>
    </xdr:from>
    <xdr:to>
      <xdr:col>47</xdr:col>
      <xdr:colOff>0</xdr:colOff>
      <xdr:row>11</xdr:row>
      <xdr:rowOff>161925</xdr:rowOff>
    </xdr:to>
    <xdr:sp>
      <xdr:nvSpPr>
        <xdr:cNvPr id="191" name="Rectangle 232"/>
        <xdr:cNvSpPr>
          <a:spLocks/>
        </xdr:cNvSpPr>
      </xdr:nvSpPr>
      <xdr:spPr>
        <a:xfrm>
          <a:off x="5781675" y="2085975"/>
          <a:ext cx="3619500" cy="276225"/>
        </a:xfrm>
        <a:prstGeom prst="rect">
          <a:avLst/>
        </a:prstGeom>
        <a:solidFill>
          <a:srgbClr val="FFCC99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66675</xdr:colOff>
      <xdr:row>8</xdr:row>
      <xdr:rowOff>190500</xdr:rowOff>
    </xdr:from>
    <xdr:to>
      <xdr:col>47</xdr:col>
      <xdr:colOff>0</xdr:colOff>
      <xdr:row>10</xdr:row>
      <xdr:rowOff>66675</xdr:rowOff>
    </xdr:to>
    <xdr:sp>
      <xdr:nvSpPr>
        <xdr:cNvPr id="192" name="Rectangle 233"/>
        <xdr:cNvSpPr>
          <a:spLocks/>
        </xdr:cNvSpPr>
      </xdr:nvSpPr>
      <xdr:spPr>
        <a:xfrm>
          <a:off x="6067425" y="1790700"/>
          <a:ext cx="3333750" cy="276225"/>
        </a:xfrm>
        <a:prstGeom prst="rect">
          <a:avLst/>
        </a:prstGeom>
        <a:solidFill>
          <a:srgbClr val="FFCC99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104775</xdr:colOff>
      <xdr:row>7</xdr:row>
      <xdr:rowOff>95250</xdr:rowOff>
    </xdr:from>
    <xdr:to>
      <xdr:col>47</xdr:col>
      <xdr:colOff>0</xdr:colOff>
      <xdr:row>8</xdr:row>
      <xdr:rowOff>171450</xdr:rowOff>
    </xdr:to>
    <xdr:sp>
      <xdr:nvSpPr>
        <xdr:cNvPr id="193" name="Rectangle 234"/>
        <xdr:cNvSpPr>
          <a:spLocks/>
        </xdr:cNvSpPr>
      </xdr:nvSpPr>
      <xdr:spPr>
        <a:xfrm>
          <a:off x="6305550" y="1495425"/>
          <a:ext cx="3095625" cy="276225"/>
        </a:xfrm>
        <a:prstGeom prst="rect">
          <a:avLst/>
        </a:prstGeom>
        <a:solidFill>
          <a:srgbClr val="FFCC99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114300</xdr:colOff>
      <xdr:row>6</xdr:row>
      <xdr:rowOff>0</xdr:rowOff>
    </xdr:from>
    <xdr:to>
      <xdr:col>47</xdr:col>
      <xdr:colOff>0</xdr:colOff>
      <xdr:row>7</xdr:row>
      <xdr:rowOff>76200</xdr:rowOff>
    </xdr:to>
    <xdr:sp>
      <xdr:nvSpPr>
        <xdr:cNvPr id="194" name="Rectangle 235"/>
        <xdr:cNvSpPr>
          <a:spLocks/>
        </xdr:cNvSpPr>
      </xdr:nvSpPr>
      <xdr:spPr>
        <a:xfrm>
          <a:off x="6515100" y="1200150"/>
          <a:ext cx="2886075" cy="276225"/>
        </a:xfrm>
        <a:prstGeom prst="rect">
          <a:avLst/>
        </a:prstGeom>
        <a:solidFill>
          <a:srgbClr val="FFCC99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9525</xdr:colOff>
      <xdr:row>4</xdr:row>
      <xdr:rowOff>104775</xdr:rowOff>
    </xdr:from>
    <xdr:to>
      <xdr:col>47</xdr:col>
      <xdr:colOff>0</xdr:colOff>
      <xdr:row>5</xdr:row>
      <xdr:rowOff>180975</xdr:rowOff>
    </xdr:to>
    <xdr:sp>
      <xdr:nvSpPr>
        <xdr:cNvPr id="195" name="Rectangle 236"/>
        <xdr:cNvSpPr>
          <a:spLocks/>
        </xdr:cNvSpPr>
      </xdr:nvSpPr>
      <xdr:spPr>
        <a:xfrm>
          <a:off x="6810375" y="904875"/>
          <a:ext cx="2590800" cy="276225"/>
        </a:xfrm>
        <a:prstGeom prst="rect">
          <a:avLst/>
        </a:prstGeom>
        <a:solidFill>
          <a:srgbClr val="FFCC99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66675</xdr:colOff>
      <xdr:row>3</xdr:row>
      <xdr:rowOff>95250</xdr:rowOff>
    </xdr:from>
    <xdr:to>
      <xdr:col>47</xdr:col>
      <xdr:colOff>0</xdr:colOff>
      <xdr:row>4</xdr:row>
      <xdr:rowOff>85725</xdr:rowOff>
    </xdr:to>
    <xdr:sp>
      <xdr:nvSpPr>
        <xdr:cNvPr id="196" name="Rectangle 237"/>
        <xdr:cNvSpPr>
          <a:spLocks/>
        </xdr:cNvSpPr>
      </xdr:nvSpPr>
      <xdr:spPr>
        <a:xfrm>
          <a:off x="7067550" y="695325"/>
          <a:ext cx="2333625" cy="190500"/>
        </a:xfrm>
        <a:prstGeom prst="rect">
          <a:avLst/>
        </a:prstGeom>
        <a:solidFill>
          <a:srgbClr val="FFCC99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95250</xdr:colOff>
      <xdr:row>28</xdr:row>
      <xdr:rowOff>142875</xdr:rowOff>
    </xdr:from>
    <xdr:to>
      <xdr:col>48</xdr:col>
      <xdr:colOff>19050</xdr:colOff>
      <xdr:row>31</xdr:row>
      <xdr:rowOff>161925</xdr:rowOff>
    </xdr:to>
    <xdr:sp>
      <xdr:nvSpPr>
        <xdr:cNvPr id="197" name="Oval 238"/>
        <xdr:cNvSpPr>
          <a:spLocks/>
        </xdr:cNvSpPr>
      </xdr:nvSpPr>
      <xdr:spPr>
        <a:xfrm>
          <a:off x="8896350" y="5743575"/>
          <a:ext cx="723900" cy="619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48</xdr:col>
      <xdr:colOff>0</xdr:colOff>
      <xdr:row>30</xdr:row>
      <xdr:rowOff>28575</xdr:rowOff>
    </xdr:from>
    <xdr:ext cx="990600" cy="447675"/>
    <xdr:sp>
      <xdr:nvSpPr>
        <xdr:cNvPr id="198" name="TextBox 239"/>
        <xdr:cNvSpPr txBox="1">
          <a:spLocks noChangeArrowheads="1"/>
        </xdr:cNvSpPr>
      </xdr:nvSpPr>
      <xdr:spPr>
        <a:xfrm>
          <a:off x="9601200" y="6029325"/>
          <a:ext cx="9906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コーススレッド
65mm ×15本</a:t>
          </a:r>
        </a:p>
      </xdr:txBody>
    </xdr:sp>
    <xdr:clientData/>
  </xdr:oneCellAnchor>
  <xdr:twoCellAnchor>
    <xdr:from>
      <xdr:col>44</xdr:col>
      <xdr:colOff>133350</xdr:colOff>
      <xdr:row>15</xdr:row>
      <xdr:rowOff>180975</xdr:rowOff>
    </xdr:from>
    <xdr:to>
      <xdr:col>48</xdr:col>
      <xdr:colOff>9525</xdr:colOff>
      <xdr:row>18</xdr:row>
      <xdr:rowOff>152400</xdr:rowOff>
    </xdr:to>
    <xdr:sp>
      <xdr:nvSpPr>
        <xdr:cNvPr id="199" name="Oval 240"/>
        <xdr:cNvSpPr>
          <a:spLocks/>
        </xdr:cNvSpPr>
      </xdr:nvSpPr>
      <xdr:spPr>
        <a:xfrm>
          <a:off x="8934450" y="3181350"/>
          <a:ext cx="676275" cy="571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47</xdr:col>
      <xdr:colOff>171450</xdr:colOff>
      <xdr:row>18</xdr:row>
      <xdr:rowOff>0</xdr:rowOff>
    </xdr:from>
    <xdr:ext cx="1000125" cy="447675"/>
    <xdr:sp>
      <xdr:nvSpPr>
        <xdr:cNvPr id="200" name="TextBox 241"/>
        <xdr:cNvSpPr txBox="1">
          <a:spLocks noChangeArrowheads="1"/>
        </xdr:cNvSpPr>
      </xdr:nvSpPr>
      <xdr:spPr>
        <a:xfrm>
          <a:off x="9572625" y="3600450"/>
          <a:ext cx="10001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コーススレッド
65mm ×10本</a:t>
          </a:r>
        </a:p>
      </xdr:txBody>
    </xdr:sp>
    <xdr:clientData/>
  </xdr:oneCellAnchor>
  <xdr:twoCellAnchor>
    <xdr:from>
      <xdr:col>15</xdr:col>
      <xdr:colOff>9525</xdr:colOff>
      <xdr:row>30</xdr:row>
      <xdr:rowOff>104775</xdr:rowOff>
    </xdr:from>
    <xdr:to>
      <xdr:col>16</xdr:col>
      <xdr:colOff>0</xdr:colOff>
      <xdr:row>35</xdr:row>
      <xdr:rowOff>28575</xdr:rowOff>
    </xdr:to>
    <xdr:sp>
      <xdr:nvSpPr>
        <xdr:cNvPr id="201" name="Line 242"/>
        <xdr:cNvSpPr>
          <a:spLocks/>
        </xdr:cNvSpPr>
      </xdr:nvSpPr>
      <xdr:spPr>
        <a:xfrm flipH="1" flipV="1">
          <a:off x="3009900" y="6105525"/>
          <a:ext cx="19050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30</xdr:row>
      <xdr:rowOff>104775</xdr:rowOff>
    </xdr:from>
    <xdr:to>
      <xdr:col>8</xdr:col>
      <xdr:colOff>76200</xdr:colOff>
      <xdr:row>35</xdr:row>
      <xdr:rowOff>38100</xdr:rowOff>
    </xdr:to>
    <xdr:sp>
      <xdr:nvSpPr>
        <xdr:cNvPr id="202" name="Line 243"/>
        <xdr:cNvSpPr>
          <a:spLocks/>
        </xdr:cNvSpPr>
      </xdr:nvSpPr>
      <xdr:spPr>
        <a:xfrm flipH="1" flipV="1">
          <a:off x="1352550" y="6105525"/>
          <a:ext cx="32385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161925</xdr:colOff>
      <xdr:row>30</xdr:row>
      <xdr:rowOff>123825</xdr:rowOff>
    </xdr:from>
    <xdr:to>
      <xdr:col>18</xdr:col>
      <xdr:colOff>104775</xdr:colOff>
      <xdr:row>35</xdr:row>
      <xdr:rowOff>19050</xdr:rowOff>
    </xdr:to>
    <xdr:sp>
      <xdr:nvSpPr>
        <xdr:cNvPr id="203" name="Line 244"/>
        <xdr:cNvSpPr>
          <a:spLocks/>
        </xdr:cNvSpPr>
      </xdr:nvSpPr>
      <xdr:spPr>
        <a:xfrm flipH="1" flipV="1">
          <a:off x="3362325" y="6124575"/>
          <a:ext cx="3429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9525</xdr:colOff>
      <xdr:row>30</xdr:row>
      <xdr:rowOff>123825</xdr:rowOff>
    </xdr:from>
    <xdr:to>
      <xdr:col>25</xdr:col>
      <xdr:colOff>190500</xdr:colOff>
      <xdr:row>35</xdr:row>
      <xdr:rowOff>28575</xdr:rowOff>
    </xdr:to>
    <xdr:sp>
      <xdr:nvSpPr>
        <xdr:cNvPr id="204" name="Line 245"/>
        <xdr:cNvSpPr>
          <a:spLocks/>
        </xdr:cNvSpPr>
      </xdr:nvSpPr>
      <xdr:spPr>
        <a:xfrm flipH="1" flipV="1">
          <a:off x="5010150" y="6124575"/>
          <a:ext cx="18097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171450</xdr:colOff>
      <xdr:row>30</xdr:row>
      <xdr:rowOff>104775</xdr:rowOff>
    </xdr:from>
    <xdr:to>
      <xdr:col>28</xdr:col>
      <xdr:colOff>114300</xdr:colOff>
      <xdr:row>35</xdr:row>
      <xdr:rowOff>19050</xdr:rowOff>
    </xdr:to>
    <xdr:sp>
      <xdr:nvSpPr>
        <xdr:cNvPr id="205" name="Line 246"/>
        <xdr:cNvSpPr>
          <a:spLocks/>
        </xdr:cNvSpPr>
      </xdr:nvSpPr>
      <xdr:spPr>
        <a:xfrm flipH="1" flipV="1">
          <a:off x="5372100" y="6105525"/>
          <a:ext cx="3429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28575</xdr:colOff>
      <xdr:row>30</xdr:row>
      <xdr:rowOff>104775</xdr:rowOff>
    </xdr:from>
    <xdr:to>
      <xdr:col>36</xdr:col>
      <xdr:colOff>19050</xdr:colOff>
      <xdr:row>35</xdr:row>
      <xdr:rowOff>19050</xdr:rowOff>
    </xdr:to>
    <xdr:sp>
      <xdr:nvSpPr>
        <xdr:cNvPr id="206" name="Line 247"/>
        <xdr:cNvSpPr>
          <a:spLocks/>
        </xdr:cNvSpPr>
      </xdr:nvSpPr>
      <xdr:spPr>
        <a:xfrm flipH="1" flipV="1">
          <a:off x="7029450" y="6105525"/>
          <a:ext cx="1905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180975</xdr:colOff>
      <xdr:row>30</xdr:row>
      <xdr:rowOff>85725</xdr:rowOff>
    </xdr:from>
    <xdr:to>
      <xdr:col>38</xdr:col>
      <xdr:colOff>114300</xdr:colOff>
      <xdr:row>35</xdr:row>
      <xdr:rowOff>28575</xdr:rowOff>
    </xdr:to>
    <xdr:sp>
      <xdr:nvSpPr>
        <xdr:cNvPr id="207" name="Line 248"/>
        <xdr:cNvSpPr>
          <a:spLocks/>
        </xdr:cNvSpPr>
      </xdr:nvSpPr>
      <xdr:spPr>
        <a:xfrm flipH="1" flipV="1">
          <a:off x="7381875" y="6086475"/>
          <a:ext cx="33337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66675</xdr:colOff>
      <xdr:row>30</xdr:row>
      <xdr:rowOff>123825</xdr:rowOff>
    </xdr:from>
    <xdr:to>
      <xdr:col>45</xdr:col>
      <xdr:colOff>171450</xdr:colOff>
      <xdr:row>35</xdr:row>
      <xdr:rowOff>66675</xdr:rowOff>
    </xdr:to>
    <xdr:sp>
      <xdr:nvSpPr>
        <xdr:cNvPr id="208" name="Line 249"/>
        <xdr:cNvSpPr>
          <a:spLocks/>
        </xdr:cNvSpPr>
      </xdr:nvSpPr>
      <xdr:spPr>
        <a:xfrm flipH="1" flipV="1">
          <a:off x="9067800" y="6124575"/>
          <a:ext cx="10477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30</xdr:row>
      <xdr:rowOff>142875</xdr:rowOff>
    </xdr:from>
    <xdr:to>
      <xdr:col>48</xdr:col>
      <xdr:colOff>133350</xdr:colOff>
      <xdr:row>35</xdr:row>
      <xdr:rowOff>0</xdr:rowOff>
    </xdr:to>
    <xdr:sp>
      <xdr:nvSpPr>
        <xdr:cNvPr id="209" name="Line 250"/>
        <xdr:cNvSpPr>
          <a:spLocks/>
        </xdr:cNvSpPr>
      </xdr:nvSpPr>
      <xdr:spPr>
        <a:xfrm flipH="1" flipV="1">
          <a:off x="9410700" y="6143625"/>
          <a:ext cx="3238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5</xdr:row>
      <xdr:rowOff>66675</xdr:rowOff>
    </xdr:from>
    <xdr:to>
      <xdr:col>5</xdr:col>
      <xdr:colOff>0</xdr:colOff>
      <xdr:row>5</xdr:row>
      <xdr:rowOff>133350</xdr:rowOff>
    </xdr:to>
    <xdr:sp>
      <xdr:nvSpPr>
        <xdr:cNvPr id="210" name="Line 251"/>
        <xdr:cNvSpPr>
          <a:spLocks/>
        </xdr:cNvSpPr>
      </xdr:nvSpPr>
      <xdr:spPr>
        <a:xfrm flipV="1">
          <a:off x="619125" y="1066800"/>
          <a:ext cx="3810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4</xdr:row>
      <xdr:rowOff>0</xdr:rowOff>
    </xdr:from>
    <xdr:to>
      <xdr:col>4</xdr:col>
      <xdr:colOff>152400</xdr:colOff>
      <xdr:row>4</xdr:row>
      <xdr:rowOff>0</xdr:rowOff>
    </xdr:to>
    <xdr:sp>
      <xdr:nvSpPr>
        <xdr:cNvPr id="211" name="Line 252"/>
        <xdr:cNvSpPr>
          <a:spLocks/>
        </xdr:cNvSpPr>
      </xdr:nvSpPr>
      <xdr:spPr>
        <a:xfrm flipH="1">
          <a:off x="333375" y="8001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17</xdr:row>
      <xdr:rowOff>19050</xdr:rowOff>
    </xdr:from>
    <xdr:to>
      <xdr:col>5</xdr:col>
      <xdr:colOff>38100</xdr:colOff>
      <xdr:row>17</xdr:row>
      <xdr:rowOff>123825</xdr:rowOff>
    </xdr:to>
    <xdr:sp>
      <xdr:nvSpPr>
        <xdr:cNvPr id="212" name="Line 253"/>
        <xdr:cNvSpPr>
          <a:spLocks/>
        </xdr:cNvSpPr>
      </xdr:nvSpPr>
      <xdr:spPr>
        <a:xfrm flipV="1">
          <a:off x="647700" y="3419475"/>
          <a:ext cx="3905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180975</xdr:colOff>
      <xdr:row>70</xdr:row>
      <xdr:rowOff>171450</xdr:rowOff>
    </xdr:from>
    <xdr:to>
      <xdr:col>82</xdr:col>
      <xdr:colOff>180975</xdr:colOff>
      <xdr:row>70</xdr:row>
      <xdr:rowOff>171450</xdr:rowOff>
    </xdr:to>
    <xdr:sp>
      <xdr:nvSpPr>
        <xdr:cNvPr id="213" name="Line 255"/>
        <xdr:cNvSpPr>
          <a:spLocks/>
        </xdr:cNvSpPr>
      </xdr:nvSpPr>
      <xdr:spPr>
        <a:xfrm flipH="1">
          <a:off x="16230600" y="141732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133350</xdr:colOff>
      <xdr:row>70</xdr:row>
      <xdr:rowOff>123825</xdr:rowOff>
    </xdr:from>
    <xdr:to>
      <xdr:col>82</xdr:col>
      <xdr:colOff>180975</xdr:colOff>
      <xdr:row>70</xdr:row>
      <xdr:rowOff>123825</xdr:rowOff>
    </xdr:to>
    <xdr:sp>
      <xdr:nvSpPr>
        <xdr:cNvPr id="214" name="Line 256"/>
        <xdr:cNvSpPr>
          <a:spLocks/>
        </xdr:cNvSpPr>
      </xdr:nvSpPr>
      <xdr:spPr>
        <a:xfrm flipH="1">
          <a:off x="13982700" y="1412557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70</xdr:row>
      <xdr:rowOff>76200</xdr:rowOff>
    </xdr:from>
    <xdr:to>
      <xdr:col>82</xdr:col>
      <xdr:colOff>190500</xdr:colOff>
      <xdr:row>70</xdr:row>
      <xdr:rowOff>76200</xdr:rowOff>
    </xdr:to>
    <xdr:sp>
      <xdr:nvSpPr>
        <xdr:cNvPr id="215" name="Line 257"/>
        <xdr:cNvSpPr>
          <a:spLocks/>
        </xdr:cNvSpPr>
      </xdr:nvSpPr>
      <xdr:spPr>
        <a:xfrm flipH="1">
          <a:off x="11468100" y="14077950"/>
          <a:ext cx="517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30</xdr:row>
      <xdr:rowOff>142875</xdr:rowOff>
    </xdr:from>
    <xdr:to>
      <xdr:col>5</xdr:col>
      <xdr:colOff>76200</xdr:colOff>
      <xdr:row>36</xdr:row>
      <xdr:rowOff>0</xdr:rowOff>
    </xdr:to>
    <xdr:sp>
      <xdr:nvSpPr>
        <xdr:cNvPr id="216" name="Line 258"/>
        <xdr:cNvSpPr>
          <a:spLocks/>
        </xdr:cNvSpPr>
      </xdr:nvSpPr>
      <xdr:spPr>
        <a:xfrm flipV="1">
          <a:off x="1076325" y="61436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30</xdr:row>
      <xdr:rowOff>142875</xdr:rowOff>
    </xdr:from>
    <xdr:to>
      <xdr:col>15</xdr:col>
      <xdr:colOff>161925</xdr:colOff>
      <xdr:row>36</xdr:row>
      <xdr:rowOff>47625</xdr:rowOff>
    </xdr:to>
    <xdr:sp>
      <xdr:nvSpPr>
        <xdr:cNvPr id="217" name="Line 260"/>
        <xdr:cNvSpPr>
          <a:spLocks/>
        </xdr:cNvSpPr>
      </xdr:nvSpPr>
      <xdr:spPr>
        <a:xfrm flipH="1" flipV="1">
          <a:off x="3105150" y="6143625"/>
          <a:ext cx="5715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114300</xdr:colOff>
      <xdr:row>30</xdr:row>
      <xdr:rowOff>123825</xdr:rowOff>
    </xdr:from>
    <xdr:to>
      <xdr:col>25</xdr:col>
      <xdr:colOff>171450</xdr:colOff>
      <xdr:row>36</xdr:row>
      <xdr:rowOff>28575</xdr:rowOff>
    </xdr:to>
    <xdr:sp>
      <xdr:nvSpPr>
        <xdr:cNvPr id="218" name="Line 261"/>
        <xdr:cNvSpPr>
          <a:spLocks/>
        </xdr:cNvSpPr>
      </xdr:nvSpPr>
      <xdr:spPr>
        <a:xfrm flipH="1" flipV="1">
          <a:off x="5114925" y="6124575"/>
          <a:ext cx="5715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114300</xdr:colOff>
      <xdr:row>30</xdr:row>
      <xdr:rowOff>114300</xdr:rowOff>
    </xdr:from>
    <xdr:to>
      <xdr:col>35</xdr:col>
      <xdr:colOff>171450</xdr:colOff>
      <xdr:row>36</xdr:row>
      <xdr:rowOff>19050</xdr:rowOff>
    </xdr:to>
    <xdr:sp>
      <xdr:nvSpPr>
        <xdr:cNvPr id="219" name="Line 262"/>
        <xdr:cNvSpPr>
          <a:spLocks/>
        </xdr:cNvSpPr>
      </xdr:nvSpPr>
      <xdr:spPr>
        <a:xfrm flipH="1" flipV="1">
          <a:off x="7115175" y="6115050"/>
          <a:ext cx="5715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133350</xdr:colOff>
      <xdr:row>30</xdr:row>
      <xdr:rowOff>104775</xdr:rowOff>
    </xdr:from>
    <xdr:to>
      <xdr:col>46</xdr:col>
      <xdr:colOff>19050</xdr:colOff>
      <xdr:row>36</xdr:row>
      <xdr:rowOff>28575</xdr:rowOff>
    </xdr:to>
    <xdr:sp>
      <xdr:nvSpPr>
        <xdr:cNvPr id="220" name="Line 263"/>
        <xdr:cNvSpPr>
          <a:spLocks/>
        </xdr:cNvSpPr>
      </xdr:nvSpPr>
      <xdr:spPr>
        <a:xfrm flipH="1" flipV="1">
          <a:off x="9134475" y="6105525"/>
          <a:ext cx="8572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38100</xdr:colOff>
      <xdr:row>45</xdr:row>
      <xdr:rowOff>19050</xdr:rowOff>
    </xdr:from>
    <xdr:to>
      <xdr:col>90</xdr:col>
      <xdr:colOff>38100</xdr:colOff>
      <xdr:row>69</xdr:row>
      <xdr:rowOff>190500</xdr:rowOff>
    </xdr:to>
    <xdr:sp>
      <xdr:nvSpPr>
        <xdr:cNvPr id="221" name="Line 265"/>
        <xdr:cNvSpPr>
          <a:spLocks/>
        </xdr:cNvSpPr>
      </xdr:nvSpPr>
      <xdr:spPr>
        <a:xfrm flipV="1">
          <a:off x="18087975" y="9020175"/>
          <a:ext cx="0" cy="497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133350</xdr:colOff>
      <xdr:row>42</xdr:row>
      <xdr:rowOff>19050</xdr:rowOff>
    </xdr:from>
    <xdr:to>
      <xdr:col>90</xdr:col>
      <xdr:colOff>133350</xdr:colOff>
      <xdr:row>69</xdr:row>
      <xdr:rowOff>190500</xdr:rowOff>
    </xdr:to>
    <xdr:sp>
      <xdr:nvSpPr>
        <xdr:cNvPr id="222" name="Line 266"/>
        <xdr:cNvSpPr>
          <a:spLocks/>
        </xdr:cNvSpPr>
      </xdr:nvSpPr>
      <xdr:spPr>
        <a:xfrm flipV="1">
          <a:off x="18183225" y="8420100"/>
          <a:ext cx="0" cy="557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</xdr:colOff>
      <xdr:row>58</xdr:row>
      <xdr:rowOff>76200</xdr:rowOff>
    </xdr:from>
    <xdr:to>
      <xdr:col>25</xdr:col>
      <xdr:colOff>85725</xdr:colOff>
      <xdr:row>64</xdr:row>
      <xdr:rowOff>161925</xdr:rowOff>
    </xdr:to>
    <xdr:grpSp>
      <xdr:nvGrpSpPr>
        <xdr:cNvPr id="223" name="Group 267"/>
        <xdr:cNvGrpSpPr>
          <a:grpSpLocks/>
        </xdr:cNvGrpSpPr>
      </xdr:nvGrpSpPr>
      <xdr:grpSpPr>
        <a:xfrm>
          <a:off x="3267075" y="11677650"/>
          <a:ext cx="1819275" cy="1285875"/>
          <a:chOff x="767" y="827"/>
          <a:chExt cx="191" cy="135"/>
        </a:xfrm>
        <a:solidFill>
          <a:srgbClr val="FFFFFF"/>
        </a:solidFill>
      </xdr:grpSpPr>
      <xdr:grpSp>
        <xdr:nvGrpSpPr>
          <xdr:cNvPr id="224" name="Group 268"/>
          <xdr:cNvGrpSpPr>
            <a:grpSpLocks/>
          </xdr:cNvGrpSpPr>
        </xdr:nvGrpSpPr>
        <xdr:grpSpPr>
          <a:xfrm>
            <a:off x="774" y="832"/>
            <a:ext cx="177" cy="125"/>
            <a:chOff x="774" y="827"/>
            <a:chExt cx="167" cy="135"/>
          </a:xfrm>
          <a:solidFill>
            <a:srgbClr val="FFFFFF"/>
          </a:solidFill>
        </xdr:grpSpPr>
        <xdr:sp>
          <xdr:nvSpPr>
            <xdr:cNvPr id="225" name="Rectangle 269"/>
            <xdr:cNvSpPr>
              <a:spLocks/>
            </xdr:cNvSpPr>
          </xdr:nvSpPr>
          <xdr:spPr>
            <a:xfrm>
              <a:off x="774" y="827"/>
              <a:ext cx="17" cy="135"/>
            </a:xfrm>
            <a:prstGeom prst="rect">
              <a:avLst/>
            </a:prstGeom>
            <a:solidFill>
              <a:srgbClr val="FFCC99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6" name="Rectangle 270"/>
            <xdr:cNvSpPr>
              <a:spLocks/>
            </xdr:cNvSpPr>
          </xdr:nvSpPr>
          <xdr:spPr>
            <a:xfrm>
              <a:off x="799" y="827"/>
              <a:ext cx="17" cy="135"/>
            </a:xfrm>
            <a:prstGeom prst="rect">
              <a:avLst/>
            </a:prstGeom>
            <a:solidFill>
              <a:srgbClr val="FFCC99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7" name="Rectangle 271"/>
            <xdr:cNvSpPr>
              <a:spLocks/>
            </xdr:cNvSpPr>
          </xdr:nvSpPr>
          <xdr:spPr>
            <a:xfrm>
              <a:off x="824" y="827"/>
              <a:ext cx="17" cy="135"/>
            </a:xfrm>
            <a:prstGeom prst="rect">
              <a:avLst/>
            </a:prstGeom>
            <a:solidFill>
              <a:srgbClr val="FFCC99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8" name="Rectangle 272"/>
            <xdr:cNvSpPr>
              <a:spLocks/>
            </xdr:cNvSpPr>
          </xdr:nvSpPr>
          <xdr:spPr>
            <a:xfrm>
              <a:off x="849" y="827"/>
              <a:ext cx="17" cy="135"/>
            </a:xfrm>
            <a:prstGeom prst="rect">
              <a:avLst/>
            </a:prstGeom>
            <a:solidFill>
              <a:srgbClr val="FFCC99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9" name="Rectangle 273"/>
            <xdr:cNvSpPr>
              <a:spLocks/>
            </xdr:cNvSpPr>
          </xdr:nvSpPr>
          <xdr:spPr>
            <a:xfrm>
              <a:off x="874" y="827"/>
              <a:ext cx="17" cy="135"/>
            </a:xfrm>
            <a:prstGeom prst="rect">
              <a:avLst/>
            </a:prstGeom>
            <a:solidFill>
              <a:srgbClr val="FFCC99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0" name="Rectangle 274"/>
            <xdr:cNvSpPr>
              <a:spLocks/>
            </xdr:cNvSpPr>
          </xdr:nvSpPr>
          <xdr:spPr>
            <a:xfrm>
              <a:off x="899" y="827"/>
              <a:ext cx="17" cy="135"/>
            </a:xfrm>
            <a:prstGeom prst="rect">
              <a:avLst/>
            </a:prstGeom>
            <a:solidFill>
              <a:srgbClr val="FFCC99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1" name="Rectangle 275"/>
            <xdr:cNvSpPr>
              <a:spLocks/>
            </xdr:cNvSpPr>
          </xdr:nvSpPr>
          <xdr:spPr>
            <a:xfrm>
              <a:off x="924" y="827"/>
              <a:ext cx="17" cy="135"/>
            </a:xfrm>
            <a:prstGeom prst="rect">
              <a:avLst/>
            </a:prstGeom>
            <a:solidFill>
              <a:srgbClr val="FFCC99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232" name="Rectangle 276"/>
          <xdr:cNvSpPr>
            <a:spLocks/>
          </xdr:cNvSpPr>
        </xdr:nvSpPr>
        <xdr:spPr>
          <a:xfrm>
            <a:off x="767" y="827"/>
            <a:ext cx="191" cy="5"/>
          </a:xfrm>
          <a:prstGeom prst="rect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3" name="Rectangle 277"/>
          <xdr:cNvSpPr>
            <a:spLocks/>
          </xdr:cNvSpPr>
        </xdr:nvSpPr>
        <xdr:spPr>
          <a:xfrm>
            <a:off x="767" y="957"/>
            <a:ext cx="191" cy="5"/>
          </a:xfrm>
          <a:prstGeom prst="rect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66675</xdr:colOff>
      <xdr:row>58</xdr:row>
      <xdr:rowOff>76200</xdr:rowOff>
    </xdr:from>
    <xdr:to>
      <xdr:col>15</xdr:col>
      <xdr:colOff>85725</xdr:colOff>
      <xdr:row>64</xdr:row>
      <xdr:rowOff>161925</xdr:rowOff>
    </xdr:to>
    <xdr:grpSp>
      <xdr:nvGrpSpPr>
        <xdr:cNvPr id="234" name="Group 278"/>
        <xdr:cNvGrpSpPr>
          <a:grpSpLocks/>
        </xdr:cNvGrpSpPr>
      </xdr:nvGrpSpPr>
      <xdr:grpSpPr>
        <a:xfrm>
          <a:off x="1266825" y="11677650"/>
          <a:ext cx="1819275" cy="1285875"/>
          <a:chOff x="767" y="827"/>
          <a:chExt cx="191" cy="135"/>
        </a:xfrm>
        <a:solidFill>
          <a:srgbClr val="FFFFFF"/>
        </a:solidFill>
      </xdr:grpSpPr>
      <xdr:grpSp>
        <xdr:nvGrpSpPr>
          <xdr:cNvPr id="235" name="Group 279"/>
          <xdr:cNvGrpSpPr>
            <a:grpSpLocks/>
          </xdr:cNvGrpSpPr>
        </xdr:nvGrpSpPr>
        <xdr:grpSpPr>
          <a:xfrm>
            <a:off x="774" y="832"/>
            <a:ext cx="177" cy="125"/>
            <a:chOff x="774" y="827"/>
            <a:chExt cx="167" cy="135"/>
          </a:xfrm>
          <a:solidFill>
            <a:srgbClr val="FFFFFF"/>
          </a:solidFill>
        </xdr:grpSpPr>
        <xdr:sp>
          <xdr:nvSpPr>
            <xdr:cNvPr id="236" name="Rectangle 280"/>
            <xdr:cNvSpPr>
              <a:spLocks/>
            </xdr:cNvSpPr>
          </xdr:nvSpPr>
          <xdr:spPr>
            <a:xfrm>
              <a:off x="774" y="827"/>
              <a:ext cx="17" cy="135"/>
            </a:xfrm>
            <a:prstGeom prst="rect">
              <a:avLst/>
            </a:prstGeom>
            <a:solidFill>
              <a:srgbClr val="FFCC99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7" name="Rectangle 281"/>
            <xdr:cNvSpPr>
              <a:spLocks/>
            </xdr:cNvSpPr>
          </xdr:nvSpPr>
          <xdr:spPr>
            <a:xfrm>
              <a:off x="799" y="827"/>
              <a:ext cx="17" cy="135"/>
            </a:xfrm>
            <a:prstGeom prst="rect">
              <a:avLst/>
            </a:prstGeom>
            <a:solidFill>
              <a:srgbClr val="FFCC99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8" name="Rectangle 282"/>
            <xdr:cNvSpPr>
              <a:spLocks/>
            </xdr:cNvSpPr>
          </xdr:nvSpPr>
          <xdr:spPr>
            <a:xfrm>
              <a:off x="824" y="827"/>
              <a:ext cx="17" cy="135"/>
            </a:xfrm>
            <a:prstGeom prst="rect">
              <a:avLst/>
            </a:prstGeom>
            <a:solidFill>
              <a:srgbClr val="FFCC99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9" name="Rectangle 283"/>
            <xdr:cNvSpPr>
              <a:spLocks/>
            </xdr:cNvSpPr>
          </xdr:nvSpPr>
          <xdr:spPr>
            <a:xfrm>
              <a:off x="849" y="827"/>
              <a:ext cx="17" cy="135"/>
            </a:xfrm>
            <a:prstGeom prst="rect">
              <a:avLst/>
            </a:prstGeom>
            <a:solidFill>
              <a:srgbClr val="FFCC99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0" name="Rectangle 284"/>
            <xdr:cNvSpPr>
              <a:spLocks/>
            </xdr:cNvSpPr>
          </xdr:nvSpPr>
          <xdr:spPr>
            <a:xfrm>
              <a:off x="874" y="827"/>
              <a:ext cx="17" cy="135"/>
            </a:xfrm>
            <a:prstGeom prst="rect">
              <a:avLst/>
            </a:prstGeom>
            <a:solidFill>
              <a:srgbClr val="FFCC99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1" name="Rectangle 285"/>
            <xdr:cNvSpPr>
              <a:spLocks/>
            </xdr:cNvSpPr>
          </xdr:nvSpPr>
          <xdr:spPr>
            <a:xfrm>
              <a:off x="899" y="827"/>
              <a:ext cx="17" cy="135"/>
            </a:xfrm>
            <a:prstGeom prst="rect">
              <a:avLst/>
            </a:prstGeom>
            <a:solidFill>
              <a:srgbClr val="FFCC99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2" name="Rectangle 286"/>
            <xdr:cNvSpPr>
              <a:spLocks/>
            </xdr:cNvSpPr>
          </xdr:nvSpPr>
          <xdr:spPr>
            <a:xfrm>
              <a:off x="924" y="827"/>
              <a:ext cx="17" cy="135"/>
            </a:xfrm>
            <a:prstGeom prst="rect">
              <a:avLst/>
            </a:prstGeom>
            <a:solidFill>
              <a:srgbClr val="FFCC99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243" name="Rectangle 287"/>
          <xdr:cNvSpPr>
            <a:spLocks/>
          </xdr:cNvSpPr>
        </xdr:nvSpPr>
        <xdr:spPr>
          <a:xfrm>
            <a:off x="767" y="827"/>
            <a:ext cx="191" cy="5"/>
          </a:xfrm>
          <a:prstGeom prst="rect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4" name="Rectangle 288"/>
          <xdr:cNvSpPr>
            <a:spLocks/>
          </xdr:cNvSpPr>
        </xdr:nvSpPr>
        <xdr:spPr>
          <a:xfrm>
            <a:off x="767" y="957"/>
            <a:ext cx="191" cy="5"/>
          </a:xfrm>
          <a:prstGeom prst="rect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38100</xdr:colOff>
      <xdr:row>29</xdr:row>
      <xdr:rowOff>180975</xdr:rowOff>
    </xdr:from>
    <xdr:to>
      <xdr:col>5</xdr:col>
      <xdr:colOff>28575</xdr:colOff>
      <xdr:row>30</xdr:row>
      <xdr:rowOff>85725</xdr:rowOff>
    </xdr:to>
    <xdr:sp>
      <xdr:nvSpPr>
        <xdr:cNvPr id="245" name="Line 289"/>
        <xdr:cNvSpPr>
          <a:spLocks/>
        </xdr:cNvSpPr>
      </xdr:nvSpPr>
      <xdr:spPr>
        <a:xfrm flipV="1">
          <a:off x="638175" y="5981700"/>
          <a:ext cx="3905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17</xdr:row>
      <xdr:rowOff>161925</xdr:rowOff>
    </xdr:from>
    <xdr:to>
      <xdr:col>10</xdr:col>
      <xdr:colOff>133350</xdr:colOff>
      <xdr:row>19</xdr:row>
      <xdr:rowOff>152400</xdr:rowOff>
    </xdr:to>
    <xdr:sp>
      <xdr:nvSpPr>
        <xdr:cNvPr id="246" name="Line 290"/>
        <xdr:cNvSpPr>
          <a:spLocks/>
        </xdr:cNvSpPr>
      </xdr:nvSpPr>
      <xdr:spPr>
        <a:xfrm flipH="1" flipV="1">
          <a:off x="2038350" y="3562350"/>
          <a:ext cx="952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land.gr.jp/WRC-Setsumei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C124"/>
  <sheetViews>
    <sheetView tabSelected="1" zoomScale="40" zoomScaleNormal="40" workbookViewId="0" topLeftCell="A1">
      <selection activeCell="BY34" sqref="BY34"/>
    </sheetView>
  </sheetViews>
  <sheetFormatPr defaultColWidth="9.00390625" defaultRowHeight="15.75" customHeight="1"/>
  <cols>
    <col min="1" max="52" width="2.625" style="0" customWidth="1"/>
    <col min="53" max="53" width="3.25390625" style="0" customWidth="1"/>
    <col min="54" max="16384" width="2.625" style="0" customWidth="1"/>
  </cols>
  <sheetData>
    <row r="2" spans="6:21" ht="15.75" customHeight="1">
      <c r="F2" s="68" t="s">
        <v>95</v>
      </c>
      <c r="U2" t="s">
        <v>93</v>
      </c>
    </row>
    <row r="4" spans="6:57" ht="15.75" customHeight="1">
      <c r="F4">
        <v>1</v>
      </c>
      <c r="G4">
        <v>2</v>
      </c>
      <c r="H4">
        <v>3</v>
      </c>
      <c r="I4">
        <v>4</v>
      </c>
      <c r="J4">
        <v>5</v>
      </c>
      <c r="K4">
        <v>6</v>
      </c>
      <c r="L4">
        <v>7</v>
      </c>
      <c r="M4">
        <v>8</v>
      </c>
      <c r="N4">
        <v>9</v>
      </c>
      <c r="O4">
        <v>10</v>
      </c>
      <c r="P4">
        <v>11</v>
      </c>
      <c r="Q4">
        <v>12</v>
      </c>
      <c r="R4">
        <v>13</v>
      </c>
      <c r="S4">
        <v>14</v>
      </c>
      <c r="T4">
        <v>15</v>
      </c>
      <c r="U4">
        <v>16</v>
      </c>
      <c r="V4">
        <v>17</v>
      </c>
      <c r="W4">
        <v>18</v>
      </c>
      <c r="X4">
        <v>19</v>
      </c>
      <c r="Y4">
        <v>20</v>
      </c>
      <c r="Z4">
        <v>21</v>
      </c>
      <c r="AA4">
        <v>22</v>
      </c>
      <c r="AB4">
        <v>23</v>
      </c>
      <c r="AC4">
        <v>24</v>
      </c>
      <c r="AD4">
        <v>25</v>
      </c>
      <c r="AE4">
        <v>26</v>
      </c>
      <c r="AF4">
        <v>27</v>
      </c>
      <c r="AG4">
        <v>28</v>
      </c>
      <c r="AH4">
        <v>29</v>
      </c>
      <c r="AI4">
        <v>30</v>
      </c>
      <c r="AJ4">
        <v>31</v>
      </c>
      <c r="AK4">
        <v>32</v>
      </c>
      <c r="AL4">
        <v>33</v>
      </c>
      <c r="AM4">
        <v>34</v>
      </c>
      <c r="AN4">
        <v>35</v>
      </c>
      <c r="AO4">
        <v>36</v>
      </c>
      <c r="AP4">
        <v>37</v>
      </c>
      <c r="AQ4">
        <v>38</v>
      </c>
      <c r="AR4">
        <v>39</v>
      </c>
      <c r="AS4">
        <v>40</v>
      </c>
      <c r="AT4">
        <v>41</v>
      </c>
      <c r="AU4">
        <v>42</v>
      </c>
      <c r="AV4">
        <v>43</v>
      </c>
      <c r="AW4">
        <v>44</v>
      </c>
      <c r="AX4">
        <v>45</v>
      </c>
      <c r="AY4">
        <v>46</v>
      </c>
      <c r="AZ4">
        <v>47</v>
      </c>
      <c r="BA4">
        <v>48</v>
      </c>
      <c r="BB4">
        <v>49</v>
      </c>
      <c r="BC4">
        <v>50</v>
      </c>
      <c r="BD4">
        <v>51</v>
      </c>
      <c r="BE4">
        <v>52</v>
      </c>
    </row>
    <row r="5" ht="15.75" customHeight="1">
      <c r="E5">
        <v>1</v>
      </c>
    </row>
    <row r="6" spans="2:5" ht="15.75" customHeight="1">
      <c r="B6" s="19">
        <v>130</v>
      </c>
      <c r="C6" s="19"/>
      <c r="E6">
        <v>2</v>
      </c>
    </row>
    <row r="7" ht="15.75" customHeight="1">
      <c r="E7">
        <v>3</v>
      </c>
    </row>
    <row r="8" ht="15.75" customHeight="1">
      <c r="E8">
        <v>4</v>
      </c>
    </row>
    <row r="9" ht="15.75" customHeight="1">
      <c r="E9">
        <v>5</v>
      </c>
    </row>
    <row r="10" ht="15.75" customHeight="1">
      <c r="E10">
        <v>6</v>
      </c>
    </row>
    <row r="11" ht="15.75" customHeight="1">
      <c r="E11">
        <v>7</v>
      </c>
    </row>
    <row r="12" ht="15.75" customHeight="1">
      <c r="E12">
        <v>8</v>
      </c>
    </row>
    <row r="13" spans="5:53" ht="15.75" customHeight="1">
      <c r="E13">
        <v>9</v>
      </c>
      <c r="AW13" s="19">
        <f>19*145</f>
        <v>2755</v>
      </c>
      <c r="AX13" s="19"/>
      <c r="AY13" s="19"/>
      <c r="AZ13" s="19"/>
      <c r="BA13" s="19"/>
    </row>
    <row r="14" spans="5:53" ht="15.75" customHeight="1">
      <c r="E14">
        <v>10</v>
      </c>
      <c r="AW14" s="19"/>
      <c r="AX14" s="19"/>
      <c r="AY14" s="19"/>
      <c r="AZ14" s="19"/>
      <c r="BA14" s="19"/>
    </row>
    <row r="15" ht="15.75" customHeight="1">
      <c r="E15">
        <v>11</v>
      </c>
    </row>
    <row r="16" ht="15.75" customHeight="1">
      <c r="E16">
        <v>12</v>
      </c>
    </row>
    <row r="17" spans="5:51" ht="15.75" customHeight="1">
      <c r="E17">
        <v>13</v>
      </c>
      <c r="AW17" s="19">
        <v>2700</v>
      </c>
      <c r="AX17" s="19"/>
      <c r="AY17" s="19"/>
    </row>
    <row r="18" spans="2:5" ht="15.75" customHeight="1">
      <c r="B18" s="19">
        <v>1305</v>
      </c>
      <c r="C18" s="19"/>
      <c r="E18">
        <v>14</v>
      </c>
    </row>
    <row r="19" ht="15.75" customHeight="1">
      <c r="E19">
        <v>15</v>
      </c>
    </row>
    <row r="20" ht="15.75" customHeight="1">
      <c r="E20">
        <v>16</v>
      </c>
    </row>
    <row r="21" spans="5:14" ht="15.75" customHeight="1">
      <c r="E21">
        <v>17</v>
      </c>
      <c r="K21" s="19">
        <v>838</v>
      </c>
      <c r="L21" s="19"/>
      <c r="M21" s="19" t="s">
        <v>84</v>
      </c>
      <c r="N21" s="19"/>
    </row>
    <row r="22" ht="15.75" customHeight="1">
      <c r="E22">
        <v>18</v>
      </c>
    </row>
    <row r="23" ht="15.75" customHeight="1">
      <c r="E23">
        <v>19</v>
      </c>
    </row>
    <row r="24" ht="15.75" customHeight="1">
      <c r="E24">
        <v>20</v>
      </c>
    </row>
    <row r="25" ht="15.75" customHeight="1">
      <c r="E25">
        <v>21</v>
      </c>
    </row>
    <row r="26" ht="15.75" customHeight="1">
      <c r="E26">
        <v>22</v>
      </c>
    </row>
    <row r="27" ht="15.75" customHeight="1">
      <c r="E27">
        <v>23</v>
      </c>
    </row>
    <row r="28" ht="15.75" customHeight="1">
      <c r="E28">
        <v>24</v>
      </c>
    </row>
    <row r="29" ht="15.75" customHeight="1">
      <c r="E29">
        <v>25</v>
      </c>
    </row>
    <row r="30" ht="15.75" customHeight="1">
      <c r="E30">
        <v>26</v>
      </c>
    </row>
    <row r="31" spans="2:5" ht="15.75" customHeight="1">
      <c r="B31" s="19">
        <v>2570</v>
      </c>
      <c r="C31" s="19"/>
      <c r="E31">
        <v>27</v>
      </c>
    </row>
    <row r="32" spans="5:26" ht="15.75" customHeight="1">
      <c r="E32">
        <v>28</v>
      </c>
      <c r="X32" s="19">
        <v>4200</v>
      </c>
      <c r="Y32" s="19"/>
      <c r="Z32" s="19"/>
    </row>
    <row r="33" ht="15.75" customHeight="1">
      <c r="E33">
        <v>29</v>
      </c>
    </row>
    <row r="34" ht="15.75" customHeight="1">
      <c r="E34">
        <v>30</v>
      </c>
    </row>
    <row r="35" spans="6:48" ht="15.75" customHeight="1">
      <c r="F35">
        <v>40</v>
      </c>
      <c r="G35">
        <v>90</v>
      </c>
      <c r="H35">
        <v>40</v>
      </c>
      <c r="I35" s="19">
        <f>1008-170</f>
        <v>838</v>
      </c>
      <c r="J35" s="19"/>
      <c r="P35">
        <v>40</v>
      </c>
      <c r="Q35">
        <v>90</v>
      </c>
      <c r="R35">
        <v>40</v>
      </c>
      <c r="S35" s="19">
        <f>1008-170</f>
        <v>838</v>
      </c>
      <c r="T35" s="19"/>
      <c r="Z35">
        <v>40</v>
      </c>
      <c r="AA35">
        <v>90</v>
      </c>
      <c r="AB35">
        <v>40</v>
      </c>
      <c r="AC35" s="19">
        <f>1008-170</f>
        <v>838</v>
      </c>
      <c r="AD35" s="19"/>
      <c r="AJ35">
        <v>40</v>
      </c>
      <c r="AK35">
        <v>90</v>
      </c>
      <c r="AL35">
        <v>40</v>
      </c>
      <c r="AM35" s="19">
        <f>1008-170</f>
        <v>838</v>
      </c>
      <c r="AN35" s="19"/>
      <c r="AO35" s="1"/>
      <c r="AP35" s="1"/>
      <c r="AT35">
        <v>40</v>
      </c>
      <c r="AU35">
        <v>90</v>
      </c>
      <c r="AV35">
        <v>40</v>
      </c>
    </row>
    <row r="36" spans="9:50" ht="15.75" customHeight="1">
      <c r="I36" s="19">
        <f>+F35+G35+H35</f>
        <v>170</v>
      </c>
      <c r="J36" s="19"/>
      <c r="P36" s="19">
        <f>+I36+I35</f>
        <v>1008</v>
      </c>
      <c r="Q36" s="19"/>
      <c r="S36" s="19">
        <f>+P36+P35+Q35+R35</f>
        <v>1178</v>
      </c>
      <c r="T36" s="19"/>
      <c r="Z36" s="19">
        <f>+S36+S35</f>
        <v>2016</v>
      </c>
      <c r="AA36" s="19"/>
      <c r="AC36" s="19">
        <f>+Z36+Z35+AA35+AB35</f>
        <v>2186</v>
      </c>
      <c r="AD36" s="19"/>
      <c r="AJ36" s="19">
        <f>+AC36+AC35</f>
        <v>3024</v>
      </c>
      <c r="AK36" s="19"/>
      <c r="AM36" s="19">
        <f>+AJ36+AJ35+AK35+AL35</f>
        <v>3194</v>
      </c>
      <c r="AN36" s="19"/>
      <c r="AT36" s="19">
        <f>+AM36+AM35</f>
        <v>4032</v>
      </c>
      <c r="AU36" s="19"/>
      <c r="AW36" s="19">
        <f>+AT36+AT35+AU35+AV35</f>
        <v>4202</v>
      </c>
      <c r="AX36" s="19"/>
    </row>
    <row r="37" spans="6:47" ht="15.75" customHeight="1">
      <c r="F37">
        <v>40</v>
      </c>
      <c r="P37" s="19">
        <f>+P36+40</f>
        <v>1048</v>
      </c>
      <c r="Q37" s="19"/>
      <c r="Z37" s="19">
        <f>+Z36+40</f>
        <v>2056</v>
      </c>
      <c r="AA37" s="19"/>
      <c r="AJ37" s="19">
        <f>+AJ36+40</f>
        <v>3064</v>
      </c>
      <c r="AK37" s="19"/>
      <c r="AR37" s="19">
        <f>(4200-170)/4</f>
        <v>1007.5</v>
      </c>
      <c r="AS37" s="19"/>
      <c r="AT37" s="19">
        <f>+AT36+40</f>
        <v>4072</v>
      </c>
      <c r="AU37" s="19"/>
    </row>
    <row r="38" ht="15.75" customHeight="1">
      <c r="CN38" s="68" t="s">
        <v>97</v>
      </c>
    </row>
    <row r="39" ht="15.75" customHeight="1">
      <c r="CL39">
        <f aca="true" t="shared" si="0" ref="CL39:CL68">+CL40+1</f>
        <v>32</v>
      </c>
    </row>
    <row r="40" spans="6:90" ht="15.75" customHeight="1">
      <c r="F40" s="68" t="s">
        <v>94</v>
      </c>
      <c r="U40" t="s">
        <v>93</v>
      </c>
      <c r="AZ40" s="68" t="s">
        <v>96</v>
      </c>
      <c r="CL40">
        <f t="shared" si="0"/>
        <v>31</v>
      </c>
    </row>
    <row r="41" spans="5:90" ht="15.75" customHeight="1">
      <c r="E41">
        <f aca="true" t="shared" si="1" ref="E41:E54">+E42+1</f>
        <v>30</v>
      </c>
      <c r="CL41">
        <f t="shared" si="0"/>
        <v>30</v>
      </c>
    </row>
    <row r="42" spans="5:90" ht="15.75" customHeight="1">
      <c r="E42">
        <f t="shared" si="1"/>
        <v>29</v>
      </c>
      <c r="CL42">
        <f t="shared" si="0"/>
        <v>29</v>
      </c>
    </row>
    <row r="43" spans="5:90" ht="15.75" customHeight="1">
      <c r="E43">
        <f t="shared" si="1"/>
        <v>28</v>
      </c>
      <c r="CL43">
        <f t="shared" si="0"/>
        <v>28</v>
      </c>
    </row>
    <row r="44" spans="5:90" ht="15.75" customHeight="1">
      <c r="E44">
        <f t="shared" si="1"/>
        <v>27</v>
      </c>
      <c r="CL44">
        <f t="shared" si="0"/>
        <v>27</v>
      </c>
    </row>
    <row r="45" spans="5:90" ht="15.75" customHeight="1">
      <c r="E45">
        <f t="shared" si="1"/>
        <v>26</v>
      </c>
      <c r="CL45">
        <f t="shared" si="0"/>
        <v>26</v>
      </c>
    </row>
    <row r="46" spans="5:90" ht="15.75" customHeight="1">
      <c r="E46">
        <f t="shared" si="1"/>
        <v>25</v>
      </c>
      <c r="CL46">
        <f t="shared" si="0"/>
        <v>25</v>
      </c>
    </row>
    <row r="47" spans="5:90" ht="15.75" customHeight="1">
      <c r="E47">
        <f t="shared" si="1"/>
        <v>24</v>
      </c>
      <c r="CL47">
        <f t="shared" si="0"/>
        <v>24</v>
      </c>
    </row>
    <row r="48" spans="5:90" ht="15.75" customHeight="1">
      <c r="E48">
        <f t="shared" si="1"/>
        <v>23</v>
      </c>
      <c r="X48" s="19"/>
      <c r="Y48" s="19"/>
      <c r="Z48" s="19"/>
      <c r="CL48">
        <f t="shared" si="0"/>
        <v>23</v>
      </c>
    </row>
    <row r="49" spans="5:90" ht="15.75" customHeight="1">
      <c r="E49">
        <f t="shared" si="1"/>
        <v>22</v>
      </c>
      <c r="CL49">
        <f t="shared" si="0"/>
        <v>22</v>
      </c>
    </row>
    <row r="50" spans="5:90" ht="15.75" customHeight="1">
      <c r="E50">
        <f t="shared" si="1"/>
        <v>21</v>
      </c>
      <c r="CL50">
        <f t="shared" si="0"/>
        <v>21</v>
      </c>
    </row>
    <row r="51" spans="5:90" ht="15.75" customHeight="1">
      <c r="E51">
        <f t="shared" si="1"/>
        <v>20</v>
      </c>
      <c r="I51" s="19"/>
      <c r="J51" s="19"/>
      <c r="S51" s="19"/>
      <c r="T51" s="19"/>
      <c r="AC51" s="19"/>
      <c r="AD51" s="19"/>
      <c r="AM51" s="19"/>
      <c r="AN51" s="19"/>
      <c r="AO51" s="5"/>
      <c r="AP51" s="5"/>
      <c r="CL51">
        <f t="shared" si="0"/>
        <v>20</v>
      </c>
    </row>
    <row r="52" spans="5:90" ht="15.75" customHeight="1">
      <c r="E52">
        <f t="shared" si="1"/>
        <v>19</v>
      </c>
      <c r="I52" s="19"/>
      <c r="J52" s="19"/>
      <c r="P52" s="19"/>
      <c r="Q52" s="19"/>
      <c r="S52" s="19"/>
      <c r="T52" s="19"/>
      <c r="Z52" s="19"/>
      <c r="AA52" s="19"/>
      <c r="AC52" s="19"/>
      <c r="AD52" s="19"/>
      <c r="AJ52" s="19"/>
      <c r="AK52" s="19"/>
      <c r="AM52" s="19"/>
      <c r="AN52" s="19"/>
      <c r="AT52" s="19"/>
      <c r="AU52" s="19"/>
      <c r="AW52" s="19"/>
      <c r="AX52" s="19"/>
      <c r="CL52">
        <f t="shared" si="0"/>
        <v>19</v>
      </c>
    </row>
    <row r="53" spans="5:90" ht="15.75" customHeight="1">
      <c r="E53">
        <f t="shared" si="1"/>
        <v>18</v>
      </c>
      <c r="AR53" s="19"/>
      <c r="AS53" s="19"/>
      <c r="CL53">
        <f t="shared" si="0"/>
        <v>18</v>
      </c>
    </row>
    <row r="54" spans="5:90" ht="15.75" customHeight="1">
      <c r="E54">
        <f t="shared" si="1"/>
        <v>17</v>
      </c>
      <c r="CL54">
        <f t="shared" si="0"/>
        <v>17</v>
      </c>
    </row>
    <row r="55" spans="5:90" ht="15.75" customHeight="1">
      <c r="E55">
        <f aca="true" t="shared" si="2" ref="E55:E68">+E56+1</f>
        <v>16</v>
      </c>
      <c r="CL55">
        <f t="shared" si="0"/>
        <v>16</v>
      </c>
    </row>
    <row r="56" spans="5:90" ht="15.75" customHeight="1">
      <c r="E56">
        <f t="shared" si="2"/>
        <v>15</v>
      </c>
      <c r="CL56">
        <f t="shared" si="0"/>
        <v>15</v>
      </c>
    </row>
    <row r="57" spans="5:90" ht="15.75" customHeight="1">
      <c r="E57">
        <f t="shared" si="2"/>
        <v>14</v>
      </c>
      <c r="CL57">
        <f t="shared" si="0"/>
        <v>14</v>
      </c>
    </row>
    <row r="58" spans="5:90" ht="15.75" customHeight="1">
      <c r="E58">
        <f t="shared" si="2"/>
        <v>13</v>
      </c>
      <c r="AZ58" s="19">
        <f>141+3</f>
        <v>144</v>
      </c>
      <c r="BA58" s="19"/>
      <c r="BB58" s="19"/>
      <c r="BC58" s="19"/>
      <c r="CL58">
        <f t="shared" si="0"/>
        <v>13</v>
      </c>
    </row>
    <row r="59" spans="5:90" ht="15.75" customHeight="1">
      <c r="E59">
        <f t="shared" si="2"/>
        <v>12</v>
      </c>
      <c r="AZ59" s="19">
        <f>144*19</f>
        <v>2736</v>
      </c>
      <c r="BA59" s="19"/>
      <c r="BB59" s="19"/>
      <c r="BC59" s="19"/>
      <c r="CL59">
        <f t="shared" si="0"/>
        <v>12</v>
      </c>
    </row>
    <row r="60" spans="5:90" ht="15.75" customHeight="1">
      <c r="E60">
        <f t="shared" si="2"/>
        <v>11</v>
      </c>
      <c r="AZ60" s="19"/>
      <c r="BA60" s="19"/>
      <c r="BB60" s="19"/>
      <c r="BC60" s="19"/>
      <c r="CL60">
        <f t="shared" si="0"/>
        <v>11</v>
      </c>
    </row>
    <row r="61" spans="5:90" ht="15.75" customHeight="1">
      <c r="E61">
        <f t="shared" si="2"/>
        <v>10</v>
      </c>
      <c r="AZ61" s="19"/>
      <c r="BA61" s="19"/>
      <c r="BB61" s="19"/>
      <c r="BC61" s="19"/>
      <c r="CL61">
        <f t="shared" si="0"/>
        <v>10</v>
      </c>
    </row>
    <row r="62" spans="5:90" ht="15.75" customHeight="1">
      <c r="E62">
        <f t="shared" si="2"/>
        <v>9</v>
      </c>
      <c r="AZ62" s="19"/>
      <c r="BA62" s="19"/>
      <c r="BB62" s="19"/>
      <c r="BC62" s="19"/>
      <c r="CL62">
        <f t="shared" si="0"/>
        <v>9</v>
      </c>
    </row>
    <row r="63" spans="5:90" ht="15.75" customHeight="1">
      <c r="E63">
        <f t="shared" si="2"/>
        <v>8</v>
      </c>
      <c r="CL63">
        <f t="shared" si="0"/>
        <v>8</v>
      </c>
    </row>
    <row r="64" spans="5:90" ht="15.75" customHeight="1">
      <c r="E64">
        <f t="shared" si="2"/>
        <v>7</v>
      </c>
      <c r="CL64">
        <f t="shared" si="0"/>
        <v>7</v>
      </c>
    </row>
    <row r="65" spans="5:90" ht="15.75" customHeight="1">
      <c r="E65">
        <f t="shared" si="2"/>
        <v>6</v>
      </c>
      <c r="CL65">
        <f t="shared" si="0"/>
        <v>6</v>
      </c>
    </row>
    <row r="66" spans="5:90" ht="15.75" customHeight="1">
      <c r="E66">
        <f t="shared" si="2"/>
        <v>5</v>
      </c>
      <c r="CL66">
        <f t="shared" si="0"/>
        <v>5</v>
      </c>
    </row>
    <row r="67" spans="5:90" ht="15.75" customHeight="1">
      <c r="E67">
        <f t="shared" si="2"/>
        <v>4</v>
      </c>
      <c r="CL67">
        <f t="shared" si="0"/>
        <v>4</v>
      </c>
    </row>
    <row r="68" spans="5:90" ht="15.75" customHeight="1">
      <c r="E68">
        <f t="shared" si="2"/>
        <v>3</v>
      </c>
      <c r="CL68">
        <f t="shared" si="0"/>
        <v>3</v>
      </c>
    </row>
    <row r="69" spans="5:90" ht="15.75" customHeight="1">
      <c r="E69">
        <v>2</v>
      </c>
      <c r="CL69">
        <v>2</v>
      </c>
    </row>
    <row r="70" spans="5:90" ht="15.75" customHeight="1">
      <c r="E70">
        <v>1</v>
      </c>
      <c r="CL70">
        <v>1</v>
      </c>
    </row>
    <row r="71" spans="6:47" ht="15.75" customHeight="1">
      <c r="F71">
        <v>1</v>
      </c>
      <c r="G71">
        <v>2</v>
      </c>
      <c r="H71">
        <v>3</v>
      </c>
      <c r="I71">
        <v>4</v>
      </c>
      <c r="J71">
        <v>5</v>
      </c>
      <c r="K71">
        <v>6</v>
      </c>
      <c r="L71">
        <v>7</v>
      </c>
      <c r="M71">
        <v>8</v>
      </c>
      <c r="N71">
        <v>9</v>
      </c>
      <c r="O71">
        <v>10</v>
      </c>
      <c r="P71">
        <v>11</v>
      </c>
      <c r="Q71">
        <v>12</v>
      </c>
      <c r="R71">
        <v>13</v>
      </c>
      <c r="S71">
        <v>14</v>
      </c>
      <c r="T71">
        <v>15</v>
      </c>
      <c r="U71">
        <v>16</v>
      </c>
      <c r="V71">
        <v>17</v>
      </c>
      <c r="W71">
        <v>18</v>
      </c>
      <c r="X71">
        <v>19</v>
      </c>
      <c r="Y71">
        <v>20</v>
      </c>
      <c r="Z71">
        <v>21</v>
      </c>
      <c r="AA71">
        <v>22</v>
      </c>
      <c r="AB71">
        <v>23</v>
      </c>
      <c r="AC71">
        <v>24</v>
      </c>
      <c r="AD71">
        <v>25</v>
      </c>
      <c r="AE71">
        <v>26</v>
      </c>
      <c r="AF71">
        <v>27</v>
      </c>
      <c r="AG71">
        <v>28</v>
      </c>
      <c r="AH71">
        <v>29</v>
      </c>
      <c r="AI71">
        <v>30</v>
      </c>
      <c r="AJ71">
        <v>31</v>
      </c>
      <c r="AK71">
        <v>32</v>
      </c>
      <c r="AL71">
        <v>33</v>
      </c>
      <c r="AM71">
        <v>34</v>
      </c>
      <c r="AN71">
        <v>35</v>
      </c>
      <c r="AO71">
        <v>36</v>
      </c>
      <c r="AP71">
        <v>37</v>
      </c>
      <c r="AQ71">
        <v>38</v>
      </c>
      <c r="AR71">
        <v>39</v>
      </c>
      <c r="AS71">
        <v>40</v>
      </c>
      <c r="AT71">
        <v>41</v>
      </c>
      <c r="AU71">
        <v>42</v>
      </c>
    </row>
    <row r="72" spans="58:83" ht="15.75" customHeight="1">
      <c r="BF72" s="19">
        <v>2620</v>
      </c>
      <c r="BG72" s="19"/>
      <c r="BS72" s="19">
        <v>1360</v>
      </c>
      <c r="BT72" s="19"/>
      <c r="CD72" s="19">
        <v>220</v>
      </c>
      <c r="CE72" s="19"/>
    </row>
    <row r="73" spans="93:133" ht="15.75" customHeight="1">
      <c r="CO73">
        <v>1</v>
      </c>
      <c r="CQ73">
        <f>+CO73+1</f>
        <v>2</v>
      </c>
      <c r="CS73">
        <f>+CQ73+1</f>
        <v>3</v>
      </c>
      <c r="CU73">
        <f>+CS73+1</f>
        <v>4</v>
      </c>
      <c r="CW73">
        <f>+CU73+1</f>
        <v>5</v>
      </c>
      <c r="CY73">
        <f>+CW73+1</f>
        <v>6</v>
      </c>
      <c r="DA73">
        <f>+CY73+1</f>
        <v>7</v>
      </c>
      <c r="DC73">
        <f>+DA73+1</f>
        <v>8</v>
      </c>
      <c r="DE73">
        <f>+DC73+1</f>
        <v>9</v>
      </c>
      <c r="DG73">
        <f>+DE73+1</f>
        <v>10</v>
      </c>
      <c r="DI73">
        <f>+DG73+1</f>
        <v>11</v>
      </c>
      <c r="DK73">
        <f>+DI73+1</f>
        <v>12</v>
      </c>
      <c r="DM73">
        <f>+DK73+1</f>
        <v>13</v>
      </c>
      <c r="DO73">
        <f>+DM73+1</f>
        <v>14</v>
      </c>
      <c r="DQ73">
        <f>+DO73+1</f>
        <v>15</v>
      </c>
      <c r="DS73">
        <f>+DQ73+1</f>
        <v>16</v>
      </c>
      <c r="DU73">
        <f>+DS73+1</f>
        <v>17</v>
      </c>
      <c r="DW73">
        <f>+DU73+1</f>
        <v>18</v>
      </c>
      <c r="DY73">
        <f>+DW73+1</f>
        <v>19</v>
      </c>
      <c r="EA73">
        <f>+DY73+1</f>
        <v>20</v>
      </c>
      <c r="EC73">
        <f>+EA73+1</f>
        <v>21</v>
      </c>
    </row>
    <row r="74" spans="57:83" ht="15.75" customHeight="1">
      <c r="BE74">
        <f aca="true" t="shared" si="3" ref="BE74:CC74">+BF74+1</f>
        <v>27</v>
      </c>
      <c r="BF74">
        <f t="shared" si="3"/>
        <v>26</v>
      </c>
      <c r="BG74">
        <f t="shared" si="3"/>
        <v>25</v>
      </c>
      <c r="BH74">
        <f t="shared" si="3"/>
        <v>24</v>
      </c>
      <c r="BI74">
        <f t="shared" si="3"/>
        <v>23</v>
      </c>
      <c r="BJ74">
        <f t="shared" si="3"/>
        <v>22</v>
      </c>
      <c r="BK74">
        <f t="shared" si="3"/>
        <v>21</v>
      </c>
      <c r="BL74">
        <f t="shared" si="3"/>
        <v>20</v>
      </c>
      <c r="BM74">
        <f t="shared" si="3"/>
        <v>19</v>
      </c>
      <c r="BN74">
        <f t="shared" si="3"/>
        <v>18</v>
      </c>
      <c r="BO74">
        <f t="shared" si="3"/>
        <v>17</v>
      </c>
      <c r="BP74">
        <f t="shared" si="3"/>
        <v>16</v>
      </c>
      <c r="BQ74">
        <f t="shared" si="3"/>
        <v>15</v>
      </c>
      <c r="BR74">
        <f t="shared" si="3"/>
        <v>14</v>
      </c>
      <c r="BS74">
        <f t="shared" si="3"/>
        <v>13</v>
      </c>
      <c r="BT74">
        <f t="shared" si="3"/>
        <v>12</v>
      </c>
      <c r="BU74">
        <f t="shared" si="3"/>
        <v>11</v>
      </c>
      <c r="BV74">
        <f t="shared" si="3"/>
        <v>10</v>
      </c>
      <c r="BW74">
        <f t="shared" si="3"/>
        <v>9</v>
      </c>
      <c r="BX74">
        <f t="shared" si="3"/>
        <v>8</v>
      </c>
      <c r="BY74">
        <f t="shared" si="3"/>
        <v>7</v>
      </c>
      <c r="BZ74">
        <f t="shared" si="3"/>
        <v>6</v>
      </c>
      <c r="CA74">
        <f t="shared" si="3"/>
        <v>5</v>
      </c>
      <c r="CB74">
        <f t="shared" si="3"/>
        <v>4</v>
      </c>
      <c r="CC74">
        <f t="shared" si="3"/>
        <v>3</v>
      </c>
      <c r="CD74">
        <f>+CE74+1</f>
        <v>2</v>
      </c>
      <c r="CE74">
        <v>1</v>
      </c>
    </row>
    <row r="75" spans="16:37" ht="15.75" customHeight="1">
      <c r="P75" t="s">
        <v>11</v>
      </c>
      <c r="AK75" t="s">
        <v>12</v>
      </c>
    </row>
    <row r="76" ht="15.75" customHeight="1">
      <c r="CE76" s="9" t="s">
        <v>80</v>
      </c>
    </row>
    <row r="77" spans="16:44" ht="15.75" customHeight="1">
      <c r="P77" s="19" t="s">
        <v>10</v>
      </c>
      <c r="Q77" s="19"/>
      <c r="R77" s="19"/>
      <c r="S77" s="19"/>
      <c r="T77" s="19"/>
      <c r="U77" s="19"/>
      <c r="AK77" s="19" t="s">
        <v>10</v>
      </c>
      <c r="AL77" s="19"/>
      <c r="AM77" s="19"/>
      <c r="AN77" s="19"/>
      <c r="AO77" s="19"/>
      <c r="AP77" s="19"/>
      <c r="AQ77" s="19"/>
      <c r="AR77" t="s">
        <v>42</v>
      </c>
    </row>
    <row r="78" spans="16:108" ht="15.75" customHeight="1">
      <c r="P78" s="19" t="s">
        <v>13</v>
      </c>
      <c r="Q78" s="19"/>
      <c r="R78" s="19"/>
      <c r="S78" s="19"/>
      <c r="T78" s="19"/>
      <c r="U78" s="19"/>
      <c r="AK78" s="19" t="s">
        <v>16</v>
      </c>
      <c r="AL78" s="19"/>
      <c r="AM78" s="19"/>
      <c r="AN78" s="19"/>
      <c r="AO78" s="19"/>
      <c r="AP78" s="19"/>
      <c r="AQ78" s="19"/>
      <c r="AR78" t="s">
        <v>43</v>
      </c>
      <c r="CE78" s="44" t="s">
        <v>78</v>
      </c>
      <c r="CF78" s="45"/>
      <c r="CG78" s="45"/>
      <c r="CH78" s="45"/>
      <c r="CI78" s="45"/>
      <c r="CJ78" s="45"/>
      <c r="CK78" s="45"/>
      <c r="CL78" s="46"/>
      <c r="CM78" s="50" t="s">
        <v>81</v>
      </c>
      <c r="CN78" s="51"/>
      <c r="CO78" s="52"/>
      <c r="CP78" s="50" t="s">
        <v>83</v>
      </c>
      <c r="CQ78" s="51"/>
      <c r="CR78" s="52"/>
      <c r="CS78" s="50" t="s">
        <v>85</v>
      </c>
      <c r="CT78" s="51"/>
      <c r="CU78" s="52"/>
      <c r="CV78" s="56" t="s">
        <v>88</v>
      </c>
      <c r="CW78" s="57"/>
      <c r="CX78" s="58"/>
      <c r="CY78" s="56" t="s">
        <v>92</v>
      </c>
      <c r="CZ78" s="57"/>
      <c r="DA78" s="58"/>
      <c r="DB78" s="44" t="s">
        <v>5</v>
      </c>
      <c r="DC78" s="45"/>
      <c r="DD78" s="46"/>
    </row>
    <row r="79" spans="16:108" ht="15.75" customHeight="1">
      <c r="P79" s="19" t="s">
        <v>15</v>
      </c>
      <c r="Q79" s="19"/>
      <c r="R79" s="19"/>
      <c r="S79" s="19"/>
      <c r="T79" s="19"/>
      <c r="U79" s="19"/>
      <c r="AK79" s="19" t="s">
        <v>10</v>
      </c>
      <c r="AL79" s="19"/>
      <c r="AM79" s="19"/>
      <c r="AN79" s="19"/>
      <c r="AO79" s="19"/>
      <c r="AP79" s="19"/>
      <c r="AQ79" s="19"/>
      <c r="CE79" s="47"/>
      <c r="CF79" s="48"/>
      <c r="CG79" s="48"/>
      <c r="CH79" s="48"/>
      <c r="CI79" s="48"/>
      <c r="CJ79" s="48"/>
      <c r="CK79" s="48"/>
      <c r="CL79" s="49"/>
      <c r="CM79" s="53">
        <v>528</v>
      </c>
      <c r="CN79" s="54"/>
      <c r="CO79" s="55"/>
      <c r="CP79" s="53">
        <v>918</v>
      </c>
      <c r="CQ79" s="54"/>
      <c r="CR79" s="55"/>
      <c r="CS79" s="53">
        <v>1175</v>
      </c>
      <c r="CT79" s="54"/>
      <c r="CU79" s="55"/>
      <c r="CV79" s="59">
        <v>1090</v>
      </c>
      <c r="CW79" s="60"/>
      <c r="CX79" s="61"/>
      <c r="CY79" s="59">
        <v>523</v>
      </c>
      <c r="CZ79" s="60"/>
      <c r="DA79" s="61"/>
      <c r="DB79" s="47"/>
      <c r="DC79" s="48"/>
      <c r="DD79" s="49"/>
    </row>
    <row r="80" spans="16:110" ht="15.75" customHeight="1">
      <c r="P80" s="19" t="s">
        <v>14</v>
      </c>
      <c r="Q80" s="19"/>
      <c r="R80" s="19"/>
      <c r="S80" s="19"/>
      <c r="T80" s="19"/>
      <c r="U80" s="19"/>
      <c r="AK80" s="19" t="s">
        <v>87</v>
      </c>
      <c r="AL80" s="19"/>
      <c r="AM80" s="19"/>
      <c r="AN80" s="19"/>
      <c r="AO80" s="19"/>
      <c r="AP80" s="19"/>
      <c r="AQ80" s="19"/>
      <c r="AR80" t="s">
        <v>44</v>
      </c>
      <c r="CE80" s="6" t="s">
        <v>82</v>
      </c>
      <c r="CF80" s="6"/>
      <c r="CG80" s="6"/>
      <c r="CH80" s="6"/>
      <c r="CI80" s="6"/>
      <c r="CJ80" s="6"/>
      <c r="CK80" s="6"/>
      <c r="CL80" s="6"/>
      <c r="CM80" s="33">
        <v>8</v>
      </c>
      <c r="CN80" s="34"/>
      <c r="CO80" s="35"/>
      <c r="CP80" s="33"/>
      <c r="CQ80" s="34"/>
      <c r="CR80" s="35"/>
      <c r="CS80" s="33"/>
      <c r="CT80" s="34"/>
      <c r="CU80" s="35"/>
      <c r="CV80" s="33"/>
      <c r="CW80" s="34"/>
      <c r="CX80" s="35"/>
      <c r="CY80" s="33"/>
      <c r="CZ80" s="34"/>
      <c r="DA80" s="35"/>
      <c r="DB80" s="33">
        <f aca="true" t="shared" si="4" ref="DB80:DB85">+CV$79*CV80+CS$79*CS80+CP$79*CP80+CM$79*CM80</f>
        <v>4224</v>
      </c>
      <c r="DC80" s="34"/>
      <c r="DD80" s="35"/>
      <c r="DE80" s="63">
        <v>4</v>
      </c>
      <c r="DF80" s="64"/>
    </row>
    <row r="81" spans="16:110" ht="15.75" customHeight="1">
      <c r="P81" s="19" t="s">
        <v>9</v>
      </c>
      <c r="Q81" s="19"/>
      <c r="R81" s="19"/>
      <c r="S81" s="19"/>
      <c r="T81" s="19"/>
      <c r="U81" s="19"/>
      <c r="AK81" s="19" t="s">
        <v>10</v>
      </c>
      <c r="AL81" s="19"/>
      <c r="AM81" s="19"/>
      <c r="AN81" s="19"/>
      <c r="AO81" s="19"/>
      <c r="AP81" s="19"/>
      <c r="AQ81" s="19"/>
      <c r="CE81" s="6" t="s">
        <v>82</v>
      </c>
      <c r="CF81" s="6"/>
      <c r="CG81" s="6"/>
      <c r="CH81" s="6"/>
      <c r="CI81" s="6"/>
      <c r="CJ81" s="6"/>
      <c r="CK81" s="6"/>
      <c r="CL81" s="6"/>
      <c r="CM81" s="33">
        <v>2</v>
      </c>
      <c r="CN81" s="34"/>
      <c r="CO81" s="35"/>
      <c r="CP81" s="33">
        <v>2</v>
      </c>
      <c r="CQ81" s="34"/>
      <c r="CR81" s="35"/>
      <c r="CS81" s="33">
        <v>1</v>
      </c>
      <c r="CT81" s="34"/>
      <c r="CU81" s="35"/>
      <c r="CV81" s="33"/>
      <c r="CW81" s="34"/>
      <c r="CX81" s="35"/>
      <c r="CY81" s="33"/>
      <c r="CZ81" s="34"/>
      <c r="DA81" s="35"/>
      <c r="DB81" s="33">
        <f t="shared" si="4"/>
        <v>4067</v>
      </c>
      <c r="DC81" s="34"/>
      <c r="DD81" s="35"/>
      <c r="DE81" s="63">
        <v>4</v>
      </c>
      <c r="DF81" s="64"/>
    </row>
    <row r="82" spans="16:110" ht="15.75" customHeight="1">
      <c r="P82" s="18" t="s">
        <v>17</v>
      </c>
      <c r="Q82" s="18"/>
      <c r="R82" s="18"/>
      <c r="S82" s="18"/>
      <c r="T82" s="18"/>
      <c r="U82" s="18"/>
      <c r="AK82" s="18" t="s">
        <v>18</v>
      </c>
      <c r="AL82" s="18"/>
      <c r="AM82" s="18"/>
      <c r="AN82" s="18"/>
      <c r="AO82" s="18"/>
      <c r="AP82" s="18"/>
      <c r="AQ82" s="18"/>
      <c r="CE82" s="6" t="s">
        <v>82</v>
      </c>
      <c r="CF82" s="6"/>
      <c r="CG82" s="6"/>
      <c r="CH82" s="6"/>
      <c r="CI82" s="6"/>
      <c r="CJ82" s="6"/>
      <c r="CK82" s="6"/>
      <c r="CL82" s="6"/>
      <c r="CM82" s="33">
        <v>2</v>
      </c>
      <c r="CN82" s="34"/>
      <c r="CO82" s="35"/>
      <c r="CP82" s="33"/>
      <c r="CQ82" s="34"/>
      <c r="CR82" s="35"/>
      <c r="CS82" s="33"/>
      <c r="CT82" s="34"/>
      <c r="CU82" s="35"/>
      <c r="CV82" s="33"/>
      <c r="CW82" s="34"/>
      <c r="CX82" s="35"/>
      <c r="CY82" s="33">
        <v>6</v>
      </c>
      <c r="CZ82" s="34"/>
      <c r="DA82" s="35"/>
      <c r="DB82" s="33">
        <f>+CV$79*CV82+CS$79*CS82+CP$79*CP82+CM$79*CM82+$CY79*CY82</f>
        <v>4194</v>
      </c>
      <c r="DC82" s="34"/>
      <c r="DD82" s="35"/>
      <c r="DE82" s="63">
        <v>1</v>
      </c>
      <c r="DF82" s="64"/>
    </row>
    <row r="83" spans="16:110" ht="15.75" customHeight="1">
      <c r="P83" s="17" t="s">
        <v>41</v>
      </c>
      <c r="Q83" s="17"/>
      <c r="R83" s="17"/>
      <c r="S83" s="17"/>
      <c r="T83" s="17"/>
      <c r="U83" s="17"/>
      <c r="AK83" s="17" t="s">
        <v>41</v>
      </c>
      <c r="AL83" s="17"/>
      <c r="AM83" s="17"/>
      <c r="AN83" s="17"/>
      <c r="AO83" s="17"/>
      <c r="AP83" s="17"/>
      <c r="AQ83" s="17"/>
      <c r="CE83" s="6" t="s">
        <v>82</v>
      </c>
      <c r="CF83" s="6"/>
      <c r="CG83" s="6"/>
      <c r="CH83" s="6"/>
      <c r="CI83" s="6"/>
      <c r="CJ83" s="6"/>
      <c r="CK83" s="6"/>
      <c r="CL83" s="6"/>
      <c r="CM83" s="33"/>
      <c r="CN83" s="34"/>
      <c r="CO83" s="35"/>
      <c r="CP83" s="33"/>
      <c r="CQ83" s="34"/>
      <c r="CR83" s="35"/>
      <c r="CS83" s="33"/>
      <c r="CT83" s="34"/>
      <c r="CU83" s="35"/>
      <c r="CV83" s="33"/>
      <c r="CW83" s="34"/>
      <c r="CX83" s="35"/>
      <c r="CY83" s="33">
        <v>4</v>
      </c>
      <c r="CZ83" s="34"/>
      <c r="DA83" s="35"/>
      <c r="DB83" s="33">
        <f>+CV$79*CV83+CS$79*CS83+CP$79*CP83+CM$79*CM83+$CY79*CY83</f>
        <v>2092</v>
      </c>
      <c r="DC83" s="34"/>
      <c r="DD83" s="35"/>
      <c r="DE83" s="63">
        <v>1</v>
      </c>
      <c r="DF83" s="64"/>
    </row>
    <row r="84" spans="16:110" ht="15.75" customHeight="1">
      <c r="P84" s="19">
        <f>40*4</f>
        <v>160</v>
      </c>
      <c r="Q84" s="19"/>
      <c r="R84" s="19"/>
      <c r="S84" s="19"/>
      <c r="T84" s="19"/>
      <c r="U84" s="19"/>
      <c r="AK84" s="19">
        <f>52*2</f>
        <v>104</v>
      </c>
      <c r="AL84" s="19"/>
      <c r="AM84" s="19"/>
      <c r="AN84" s="19"/>
      <c r="AO84" s="19"/>
      <c r="AP84" s="19"/>
      <c r="AQ84" s="19"/>
      <c r="CE84" s="36" t="s">
        <v>82</v>
      </c>
      <c r="CF84" s="36"/>
      <c r="CG84" s="36"/>
      <c r="CH84" s="36"/>
      <c r="CI84" s="36"/>
      <c r="CJ84" s="36"/>
      <c r="CK84" s="36"/>
      <c r="CL84" s="36"/>
      <c r="CM84" s="33"/>
      <c r="CN84" s="34"/>
      <c r="CO84" s="35"/>
      <c r="CP84" s="33"/>
      <c r="CQ84" s="34"/>
      <c r="CR84" s="35"/>
      <c r="CS84" s="33"/>
      <c r="CT84" s="34"/>
      <c r="CU84" s="35"/>
      <c r="CV84" s="33"/>
      <c r="CW84" s="34"/>
      <c r="CX84" s="35"/>
      <c r="CY84" s="33"/>
      <c r="CZ84" s="34"/>
      <c r="DA84" s="35"/>
      <c r="DB84" s="33">
        <f t="shared" si="4"/>
        <v>0</v>
      </c>
      <c r="DC84" s="34"/>
      <c r="DD84" s="35"/>
      <c r="DE84" s="63">
        <v>1</v>
      </c>
      <c r="DF84" s="64"/>
    </row>
    <row r="85" spans="83:110" ht="15.75" customHeight="1">
      <c r="CE85" s="36" t="s">
        <v>82</v>
      </c>
      <c r="CF85" s="36"/>
      <c r="CG85" s="36"/>
      <c r="CH85" s="36"/>
      <c r="CI85" s="36"/>
      <c r="CJ85" s="36"/>
      <c r="CK85" s="36"/>
      <c r="CL85" s="36"/>
      <c r="CM85" s="33"/>
      <c r="CN85" s="34"/>
      <c r="CO85" s="35"/>
      <c r="CP85" s="33"/>
      <c r="CQ85" s="34"/>
      <c r="CR85" s="35"/>
      <c r="CS85" s="33"/>
      <c r="CT85" s="34"/>
      <c r="CU85" s="35"/>
      <c r="CV85" s="33"/>
      <c r="CW85" s="34"/>
      <c r="CX85" s="35"/>
      <c r="CY85" s="33"/>
      <c r="CZ85" s="34"/>
      <c r="DA85" s="35"/>
      <c r="DB85" s="33">
        <f t="shared" si="4"/>
        <v>0</v>
      </c>
      <c r="DC85" s="34"/>
      <c r="DD85" s="35"/>
      <c r="DE85" s="63">
        <v>5</v>
      </c>
      <c r="DF85" s="64"/>
    </row>
    <row r="86" spans="83:110" ht="15.75" customHeight="1">
      <c r="CE86" s="36" t="s">
        <v>90</v>
      </c>
      <c r="CF86" s="36"/>
      <c r="CG86" s="36"/>
      <c r="CH86" s="36"/>
      <c r="CI86" s="36"/>
      <c r="CJ86" s="36"/>
      <c r="CK86" s="36"/>
      <c r="CL86" s="36"/>
      <c r="CM86" s="33"/>
      <c r="CN86" s="34"/>
      <c r="CO86" s="35"/>
      <c r="CP86" s="33"/>
      <c r="CQ86" s="34"/>
      <c r="CR86" s="35"/>
      <c r="CS86" s="33"/>
      <c r="CT86" s="34"/>
      <c r="CU86" s="35"/>
      <c r="CV86" s="33"/>
      <c r="CW86" s="34"/>
      <c r="CX86" s="35"/>
      <c r="CY86" s="33"/>
      <c r="CZ86" s="34"/>
      <c r="DA86" s="35"/>
      <c r="DB86" s="33">
        <f>+CV$79*CV86+CS$79*CS86+CP$79*CP86+CM$79*CM86+CY$79*CY86</f>
        <v>0</v>
      </c>
      <c r="DC86" s="34"/>
      <c r="DD86" s="35"/>
      <c r="DE86" s="63">
        <v>1</v>
      </c>
      <c r="DF86" s="64"/>
    </row>
    <row r="87" spans="83:110" ht="15.75" customHeight="1">
      <c r="CE87" s="36" t="s">
        <v>89</v>
      </c>
      <c r="CF87" s="36"/>
      <c r="CG87" s="36"/>
      <c r="CH87" s="36"/>
      <c r="CI87" s="36"/>
      <c r="CJ87" s="36"/>
      <c r="CK87" s="36"/>
      <c r="CL87" s="36"/>
      <c r="CM87" s="33"/>
      <c r="CN87" s="34"/>
      <c r="CO87" s="35"/>
      <c r="CP87" s="33"/>
      <c r="CQ87" s="34"/>
      <c r="CR87" s="35"/>
      <c r="CS87" s="33"/>
      <c r="CT87" s="34"/>
      <c r="CU87" s="35"/>
      <c r="CV87" s="33"/>
      <c r="CW87" s="34"/>
      <c r="CX87" s="35"/>
      <c r="CY87" s="33"/>
      <c r="CZ87" s="34"/>
      <c r="DA87" s="35"/>
      <c r="DB87" s="33">
        <f>+CV$79*CV87+CS$79*CS87+CP$79*CP87+CM$79*CM87+CY$79*CY87</f>
        <v>0</v>
      </c>
      <c r="DC87" s="34"/>
      <c r="DD87" s="35"/>
      <c r="DE87" s="63">
        <v>1</v>
      </c>
      <c r="DF87" s="64"/>
    </row>
    <row r="88" spans="23:110" ht="15.75" customHeight="1"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 t="s">
        <v>4</v>
      </c>
      <c r="BB88" s="15"/>
      <c r="BC88" s="15"/>
      <c r="BD88" s="15"/>
      <c r="BE88" s="15" t="s">
        <v>5</v>
      </c>
      <c r="BF88" s="15"/>
      <c r="BG88" s="15"/>
      <c r="BH88" s="2"/>
      <c r="CE88" s="36" t="s">
        <v>82</v>
      </c>
      <c r="CF88" s="36"/>
      <c r="CG88" s="36"/>
      <c r="CH88" s="36"/>
      <c r="CI88" s="36"/>
      <c r="CJ88" s="36"/>
      <c r="CK88" s="36"/>
      <c r="CL88" s="36"/>
      <c r="CM88" s="33"/>
      <c r="CN88" s="34"/>
      <c r="CO88" s="35"/>
      <c r="CP88" s="33"/>
      <c r="CQ88" s="34"/>
      <c r="CR88" s="35"/>
      <c r="CS88" s="33"/>
      <c r="CT88" s="34"/>
      <c r="CU88" s="35"/>
      <c r="CV88" s="33"/>
      <c r="CW88" s="34"/>
      <c r="CX88" s="35"/>
      <c r="CY88" s="33"/>
      <c r="CZ88" s="34"/>
      <c r="DA88" s="35"/>
      <c r="DB88" s="33">
        <f>+CV$79*CV88+CS$79*CS88+CP$79*CP88+CM$79*CM88+CY$79*CY88</f>
        <v>0</v>
      </c>
      <c r="DC88" s="34"/>
      <c r="DD88" s="35"/>
      <c r="DE88" s="63">
        <v>1</v>
      </c>
      <c r="DF88" s="64"/>
    </row>
    <row r="89" spans="23:110" ht="15.75" customHeight="1">
      <c r="W89" s="15" t="s">
        <v>0</v>
      </c>
      <c r="X89" s="15"/>
      <c r="Y89" s="15"/>
      <c r="Z89" s="15"/>
      <c r="AA89" s="15"/>
      <c r="AB89" s="15"/>
      <c r="AC89" s="15"/>
      <c r="AD89" s="15"/>
      <c r="AE89" s="15">
        <v>520</v>
      </c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2"/>
      <c r="CE89" s="65" t="s">
        <v>5</v>
      </c>
      <c r="CF89" s="66"/>
      <c r="CG89" s="66"/>
      <c r="CH89" s="66"/>
      <c r="CI89" s="66"/>
      <c r="CJ89" s="66"/>
      <c r="CK89" s="66"/>
      <c r="CL89" s="67"/>
      <c r="CM89" s="33">
        <f>+CM80*DE80+CM81*DE81+CM82*DE82+CM83*DE83+CM84*DE84+CM85*DE85+CM86*DE86+CM87*DE87+CM88*DE88</f>
        <v>42</v>
      </c>
      <c r="CN89" s="34"/>
      <c r="CO89" s="35"/>
      <c r="CP89" s="33">
        <f>+CP80*DE80+CP81*DE81+CP82*DE82*CP83*DE83+CP84*DE84+CP85*DE85+CP86*DE86+CP87*DE87+CP88*DE88</f>
        <v>8</v>
      </c>
      <c r="CQ89" s="34"/>
      <c r="CR89" s="35"/>
      <c r="CS89" s="33">
        <f>+CS80*DE80+CS81*DE81+CS82*DE82*CS83*DE83+CS84*DE84+CS85*DE85+CS86*DE86+CS87*DE87+CS88*DE88</f>
        <v>4</v>
      </c>
      <c r="CT89" s="34"/>
      <c r="CU89" s="35"/>
      <c r="CV89" s="33">
        <f>SUM(CV80:CX88)</f>
        <v>0</v>
      </c>
      <c r="CW89" s="34"/>
      <c r="CX89" s="35"/>
      <c r="CY89" s="33">
        <f>SUM(CY80:DA88)</f>
        <v>10</v>
      </c>
      <c r="CZ89" s="34"/>
      <c r="DA89" s="35"/>
      <c r="DB89" s="33"/>
      <c r="DC89" s="34"/>
      <c r="DD89" s="35"/>
      <c r="DE89" s="7"/>
      <c r="DF89" s="8"/>
    </row>
    <row r="90" spans="23:110" ht="15.75" customHeight="1">
      <c r="W90" s="15" t="s">
        <v>1</v>
      </c>
      <c r="X90" s="15"/>
      <c r="Y90" s="15"/>
      <c r="Z90" s="15"/>
      <c r="AA90" s="15"/>
      <c r="AB90" s="15"/>
      <c r="AC90" s="15"/>
      <c r="AD90" s="15"/>
      <c r="AE90" s="15">
        <v>2800</v>
      </c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2"/>
      <c r="CE90" s="62" t="s">
        <v>86</v>
      </c>
      <c r="CF90" s="62"/>
      <c r="CG90" s="62"/>
      <c r="CH90" s="62"/>
      <c r="CI90" s="62"/>
      <c r="CJ90" s="62"/>
      <c r="CK90" s="62"/>
      <c r="CL90" s="62"/>
      <c r="CM90" s="33">
        <v>42</v>
      </c>
      <c r="CN90" s="34"/>
      <c r="CO90" s="35"/>
      <c r="CP90" s="33">
        <v>8</v>
      </c>
      <c r="CQ90" s="34"/>
      <c r="CR90" s="35"/>
      <c r="CS90" s="33">
        <v>4</v>
      </c>
      <c r="CT90" s="34"/>
      <c r="CU90" s="35"/>
      <c r="CV90" s="33">
        <v>2</v>
      </c>
      <c r="CW90" s="34"/>
      <c r="CX90" s="35"/>
      <c r="CY90" s="33">
        <v>10</v>
      </c>
      <c r="CZ90" s="34"/>
      <c r="DA90" s="35"/>
      <c r="DB90" s="33"/>
      <c r="DC90" s="34"/>
      <c r="DD90" s="35"/>
      <c r="DE90" s="63">
        <f>SUM(DE80:DF88)</f>
        <v>19</v>
      </c>
      <c r="DF90" s="64"/>
    </row>
    <row r="91" spans="23:60" ht="15.75" customHeight="1">
      <c r="W91" s="10" t="s">
        <v>2</v>
      </c>
      <c r="X91" s="10"/>
      <c r="Y91" s="10"/>
      <c r="Z91" s="10"/>
      <c r="AA91" s="10"/>
      <c r="AB91" s="10"/>
      <c r="AC91" s="10"/>
      <c r="AD91" s="10"/>
      <c r="AE91" s="16">
        <v>19</v>
      </c>
      <c r="AF91" s="16"/>
      <c r="AG91" s="16"/>
      <c r="AH91" s="16"/>
      <c r="AI91" s="16"/>
      <c r="AJ91" s="16"/>
      <c r="AK91" s="15" t="s">
        <v>3</v>
      </c>
      <c r="AL91" s="15"/>
      <c r="AM91" s="15"/>
      <c r="AN91" s="15"/>
      <c r="AO91" s="15"/>
      <c r="AP91" s="15"/>
      <c r="AQ91" s="15"/>
      <c r="AR91" s="15"/>
      <c r="AS91" s="15"/>
      <c r="AT91" s="15"/>
      <c r="AU91" s="15" t="s">
        <v>29</v>
      </c>
      <c r="AV91" s="15"/>
      <c r="AW91" s="15"/>
      <c r="AX91" s="15"/>
      <c r="AY91" s="15"/>
      <c r="AZ91" s="15"/>
      <c r="BA91" s="15">
        <v>3050</v>
      </c>
      <c r="BB91" s="15"/>
      <c r="BC91" s="15"/>
      <c r="BD91" s="15"/>
      <c r="BE91" s="16">
        <f aca="true" t="shared" si="5" ref="BE91:BE97">+AE91*BA91</f>
        <v>57950</v>
      </c>
      <c r="BF91" s="16"/>
      <c r="BG91" s="16"/>
      <c r="BH91" s="3"/>
    </row>
    <row r="92" spans="23:60" ht="15.75" customHeight="1">
      <c r="W92" s="10" t="s">
        <v>6</v>
      </c>
      <c r="X92" s="10"/>
      <c r="Y92" s="10"/>
      <c r="Z92" s="10"/>
      <c r="AA92" s="10"/>
      <c r="AB92" s="10"/>
      <c r="AC92" s="10"/>
      <c r="AD92" s="10"/>
      <c r="AE92" s="17">
        <v>3</v>
      </c>
      <c r="AF92" s="17"/>
      <c r="AG92" s="17"/>
      <c r="AH92" s="17"/>
      <c r="AI92" s="17"/>
      <c r="AJ92" s="17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 t="s">
        <v>30</v>
      </c>
      <c r="AV92" s="15"/>
      <c r="AW92" s="15"/>
      <c r="AX92" s="15"/>
      <c r="AY92" s="15"/>
      <c r="AZ92" s="15"/>
      <c r="BA92" s="15">
        <v>3050</v>
      </c>
      <c r="BB92" s="15"/>
      <c r="BC92" s="15"/>
      <c r="BD92" s="15"/>
      <c r="BE92" s="16">
        <f t="shared" si="5"/>
        <v>9150</v>
      </c>
      <c r="BF92" s="16"/>
      <c r="BG92" s="16"/>
      <c r="BH92" s="3"/>
    </row>
    <row r="93" spans="23:60" ht="15.75" customHeight="1">
      <c r="W93" s="14" t="s">
        <v>7</v>
      </c>
      <c r="X93" s="14"/>
      <c r="Y93" s="14"/>
      <c r="Z93" s="14"/>
      <c r="AA93" s="14"/>
      <c r="AB93" s="14"/>
      <c r="AC93" s="14"/>
      <c r="AD93" s="14"/>
      <c r="AE93" s="17">
        <v>10</v>
      </c>
      <c r="AF93" s="17"/>
      <c r="AG93" s="17"/>
      <c r="AH93" s="17"/>
      <c r="AI93" s="17"/>
      <c r="AJ93" s="17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 t="s">
        <v>30</v>
      </c>
      <c r="AV93" s="15"/>
      <c r="AW93" s="15"/>
      <c r="AX93" s="15"/>
      <c r="AY93" s="15"/>
      <c r="AZ93" s="15"/>
      <c r="BA93" s="15">
        <v>2180</v>
      </c>
      <c r="BB93" s="15"/>
      <c r="BC93" s="15"/>
      <c r="BD93" s="15"/>
      <c r="BE93" s="16">
        <f t="shared" si="5"/>
        <v>21800</v>
      </c>
      <c r="BF93" s="16"/>
      <c r="BG93" s="16"/>
      <c r="BH93" s="3"/>
    </row>
    <row r="94" spans="23:60" ht="15.75" customHeight="1">
      <c r="W94" s="12" t="s">
        <v>31</v>
      </c>
      <c r="X94" s="12"/>
      <c r="Y94" s="12"/>
      <c r="Z94" s="12"/>
      <c r="AA94" s="12"/>
      <c r="AB94" s="12"/>
      <c r="AC94" s="12"/>
      <c r="AD94" s="12"/>
      <c r="AE94" s="17">
        <v>12</v>
      </c>
      <c r="AF94" s="17"/>
      <c r="AG94" s="17"/>
      <c r="AH94" s="17"/>
      <c r="AI94" s="17"/>
      <c r="AJ94" s="17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 t="s">
        <v>32</v>
      </c>
      <c r="AV94" s="15"/>
      <c r="AW94" s="15"/>
      <c r="AX94" s="15"/>
      <c r="AY94" s="15"/>
      <c r="AZ94" s="15"/>
      <c r="BA94" s="15">
        <v>1660</v>
      </c>
      <c r="BB94" s="15"/>
      <c r="BC94" s="15"/>
      <c r="BD94" s="15"/>
      <c r="BE94" s="16">
        <f t="shared" si="5"/>
        <v>19920</v>
      </c>
      <c r="BF94" s="16"/>
      <c r="BG94" s="16"/>
      <c r="BH94" s="3"/>
    </row>
    <row r="95" spans="23:60" ht="15.75" customHeight="1">
      <c r="W95" s="10" t="s">
        <v>45</v>
      </c>
      <c r="X95" s="10"/>
      <c r="Y95" s="10"/>
      <c r="Z95" s="10"/>
      <c r="AA95" s="10"/>
      <c r="AB95" s="10"/>
      <c r="AC95" s="10"/>
      <c r="AD95" s="10"/>
      <c r="AE95" s="17">
        <v>2</v>
      </c>
      <c r="AF95" s="17"/>
      <c r="AG95" s="17"/>
      <c r="AH95" s="17"/>
      <c r="AI95" s="17"/>
      <c r="AJ95" s="17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 t="s">
        <v>30</v>
      </c>
      <c r="AV95" s="15"/>
      <c r="AW95" s="15"/>
      <c r="AX95" s="15"/>
      <c r="AY95" s="15"/>
      <c r="AZ95" s="15"/>
      <c r="BA95" s="15">
        <v>3050</v>
      </c>
      <c r="BB95" s="15"/>
      <c r="BC95" s="15"/>
      <c r="BD95" s="15"/>
      <c r="BE95" s="16">
        <f>+AE95*BA95</f>
        <v>6100</v>
      </c>
      <c r="BF95" s="16"/>
      <c r="BG95" s="16"/>
      <c r="BH95" s="3"/>
    </row>
    <row r="96" spans="23:60" ht="15.75" customHeight="1">
      <c r="W96" s="13" t="s">
        <v>19</v>
      </c>
      <c r="X96" s="13"/>
      <c r="Y96" s="13"/>
      <c r="Z96" s="13"/>
      <c r="AA96" s="13"/>
      <c r="AB96" s="13"/>
      <c r="AC96" s="13"/>
      <c r="AD96" s="13"/>
      <c r="AE96" s="17">
        <v>1</v>
      </c>
      <c r="AF96" s="17"/>
      <c r="AG96" s="17"/>
      <c r="AH96" s="17"/>
      <c r="AI96" s="17"/>
      <c r="AJ96" s="17"/>
      <c r="AK96" s="15" t="s">
        <v>21</v>
      </c>
      <c r="AL96" s="15"/>
      <c r="AM96" s="15"/>
      <c r="AN96" s="15"/>
      <c r="AO96" s="15"/>
      <c r="AP96" s="15"/>
      <c r="AQ96" s="15"/>
      <c r="AR96" s="15"/>
      <c r="AS96" s="15"/>
      <c r="AT96" s="15"/>
      <c r="AU96" s="15" t="s">
        <v>33</v>
      </c>
      <c r="AV96" s="15"/>
      <c r="AW96" s="15"/>
      <c r="AX96" s="15"/>
      <c r="AY96" s="15"/>
      <c r="AZ96" s="15"/>
      <c r="BA96" s="15">
        <f>4670+400</f>
        <v>5070</v>
      </c>
      <c r="BB96" s="15"/>
      <c r="BC96" s="15"/>
      <c r="BD96" s="15"/>
      <c r="BE96" s="16">
        <f t="shared" si="5"/>
        <v>5070</v>
      </c>
      <c r="BF96" s="16"/>
      <c r="BG96" s="16"/>
      <c r="BH96" s="3"/>
    </row>
    <row r="97" spans="23:83" ht="15.75" customHeight="1">
      <c r="W97" s="11" t="s">
        <v>23</v>
      </c>
      <c r="X97" s="11"/>
      <c r="Y97" s="11"/>
      <c r="Z97" s="11"/>
      <c r="AA97" s="11"/>
      <c r="AB97" s="11"/>
      <c r="AC97" s="11"/>
      <c r="AD97" s="11"/>
      <c r="AE97" s="17">
        <v>5</v>
      </c>
      <c r="AF97" s="17"/>
      <c r="AG97" s="17"/>
      <c r="AH97" s="17"/>
      <c r="AI97" s="17"/>
      <c r="AJ97" s="17"/>
      <c r="AK97" s="15" t="s">
        <v>20</v>
      </c>
      <c r="AL97" s="15"/>
      <c r="AM97" s="15"/>
      <c r="AN97" s="15"/>
      <c r="AO97" s="15"/>
      <c r="AP97" s="15"/>
      <c r="AQ97" s="15"/>
      <c r="AR97" s="15"/>
      <c r="AS97" s="15"/>
      <c r="AT97" s="15"/>
      <c r="AU97" s="15" t="s">
        <v>33</v>
      </c>
      <c r="AV97" s="15"/>
      <c r="AW97" s="15"/>
      <c r="AX97" s="15"/>
      <c r="AY97" s="15"/>
      <c r="AZ97" s="15"/>
      <c r="BA97" s="15">
        <f>3990+400</f>
        <v>4390</v>
      </c>
      <c r="BB97" s="15"/>
      <c r="BC97" s="15"/>
      <c r="BD97" s="15"/>
      <c r="BE97" s="16">
        <f t="shared" si="5"/>
        <v>21950</v>
      </c>
      <c r="BF97" s="16"/>
      <c r="BG97" s="16"/>
      <c r="BH97" s="3"/>
      <c r="CE97" s="9" t="s">
        <v>79</v>
      </c>
    </row>
    <row r="98" spans="23:60" ht="15.75" customHeight="1">
      <c r="W98" s="21" t="s">
        <v>39</v>
      </c>
      <c r="X98" s="21"/>
      <c r="Y98" s="21"/>
      <c r="Z98" s="21"/>
      <c r="AA98" s="21"/>
      <c r="AB98" s="21"/>
      <c r="AC98" s="21"/>
      <c r="AD98" s="21"/>
      <c r="AE98" s="17">
        <v>1</v>
      </c>
      <c r="AF98" s="17"/>
      <c r="AG98" s="17"/>
      <c r="AH98" s="17"/>
      <c r="AI98" s="17"/>
      <c r="AJ98" s="17"/>
      <c r="AK98" s="15" t="s">
        <v>37</v>
      </c>
      <c r="AL98" s="15"/>
      <c r="AM98" s="15"/>
      <c r="AN98" s="15"/>
      <c r="AO98" s="15"/>
      <c r="AP98" s="15"/>
      <c r="AQ98" s="15"/>
      <c r="AR98" s="15"/>
      <c r="AS98" s="15"/>
      <c r="AT98" s="15"/>
      <c r="AU98" s="15" t="s">
        <v>38</v>
      </c>
      <c r="AV98" s="15"/>
      <c r="AW98" s="15"/>
      <c r="AX98" s="15"/>
      <c r="AY98" s="15"/>
      <c r="AZ98" s="15"/>
      <c r="BA98" s="15">
        <v>1880</v>
      </c>
      <c r="BB98" s="15"/>
      <c r="BC98" s="15"/>
      <c r="BD98" s="15"/>
      <c r="BE98" s="16">
        <f>+AE98*BA98</f>
        <v>1880</v>
      </c>
      <c r="BF98" s="16"/>
      <c r="BG98" s="16"/>
      <c r="BH98" s="2"/>
    </row>
    <row r="99" spans="23:105" ht="15.75" customHeight="1">
      <c r="W99" s="17" t="s">
        <v>8</v>
      </c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5" t="s">
        <v>22</v>
      </c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2"/>
      <c r="CE99" s="37" t="s">
        <v>78</v>
      </c>
      <c r="CF99" s="37"/>
      <c r="CG99" s="37"/>
      <c r="CH99" s="37"/>
      <c r="CI99" s="37"/>
      <c r="CJ99" s="37"/>
      <c r="CK99" s="37"/>
      <c r="CL99" s="37"/>
      <c r="CM99" s="37" t="s">
        <v>72</v>
      </c>
      <c r="CN99" s="37"/>
      <c r="CO99" s="37"/>
      <c r="CP99" s="37" t="s">
        <v>73</v>
      </c>
      <c r="CQ99" s="37"/>
      <c r="CR99" s="37"/>
      <c r="CS99" s="37" t="s">
        <v>74</v>
      </c>
      <c r="CT99" s="37"/>
      <c r="CU99" s="37"/>
      <c r="CV99" s="38" t="s">
        <v>75</v>
      </c>
      <c r="CW99" s="38"/>
      <c r="CX99" s="38"/>
      <c r="CY99" s="39" t="s">
        <v>5</v>
      </c>
      <c r="CZ99" s="39"/>
      <c r="DA99" s="39"/>
    </row>
    <row r="100" spans="23:105" ht="15.75" customHeight="1">
      <c r="W100" s="10" t="s">
        <v>24</v>
      </c>
      <c r="X100" s="10"/>
      <c r="Y100" s="10"/>
      <c r="Z100" s="10"/>
      <c r="AA100" s="10"/>
      <c r="AB100" s="10"/>
      <c r="AC100" s="10"/>
      <c r="AD100" s="10"/>
      <c r="AE100" s="15">
        <v>5</v>
      </c>
      <c r="AF100" s="15"/>
      <c r="AG100" s="15"/>
      <c r="AH100" s="15"/>
      <c r="AI100" s="15"/>
      <c r="AJ100" s="15"/>
      <c r="AK100" s="15" t="s">
        <v>35</v>
      </c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>
        <v>3050</v>
      </c>
      <c r="BB100" s="15"/>
      <c r="BC100" s="15"/>
      <c r="BD100" s="15"/>
      <c r="BE100" s="16">
        <f>+AE100*BA100</f>
        <v>15250</v>
      </c>
      <c r="BF100" s="16"/>
      <c r="BG100" s="16"/>
      <c r="BH100" s="2"/>
      <c r="CE100" s="37"/>
      <c r="CF100" s="37"/>
      <c r="CG100" s="37"/>
      <c r="CH100" s="37"/>
      <c r="CI100" s="37"/>
      <c r="CJ100" s="37"/>
      <c r="CK100" s="37"/>
      <c r="CL100" s="37"/>
      <c r="CM100" s="39">
        <v>375</v>
      </c>
      <c r="CN100" s="39"/>
      <c r="CO100" s="39"/>
      <c r="CP100" s="39">
        <v>1050</v>
      </c>
      <c r="CQ100" s="39"/>
      <c r="CR100" s="39"/>
      <c r="CS100" s="39">
        <v>2500</v>
      </c>
      <c r="CT100" s="39"/>
      <c r="CU100" s="39"/>
      <c r="CV100" s="40">
        <v>2800</v>
      </c>
      <c r="CW100" s="40"/>
      <c r="CX100" s="40"/>
      <c r="CY100" s="39"/>
      <c r="CZ100" s="39"/>
      <c r="DA100" s="39"/>
    </row>
    <row r="101" spans="23:105" ht="15.75" customHeight="1">
      <c r="W101" s="21" t="s">
        <v>25</v>
      </c>
      <c r="X101" s="21"/>
      <c r="Y101" s="21"/>
      <c r="Z101" s="21"/>
      <c r="AA101" s="21"/>
      <c r="AB101" s="21"/>
      <c r="AC101" s="21"/>
      <c r="AD101" s="21"/>
      <c r="AE101" s="15">
        <v>5</v>
      </c>
      <c r="AF101" s="15"/>
      <c r="AG101" s="15"/>
      <c r="AH101" s="15"/>
      <c r="AI101" s="15"/>
      <c r="AJ101" s="15"/>
      <c r="AK101" s="15" t="s">
        <v>36</v>
      </c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>
        <v>1880</v>
      </c>
      <c r="BB101" s="15"/>
      <c r="BC101" s="15"/>
      <c r="BD101" s="15"/>
      <c r="BE101" s="16">
        <f>+AE101*BA101</f>
        <v>9400</v>
      </c>
      <c r="BF101" s="16"/>
      <c r="BG101" s="16"/>
      <c r="BH101" s="2"/>
      <c r="CE101" s="36" t="s">
        <v>76</v>
      </c>
      <c r="CF101" s="36"/>
      <c r="CG101" s="36"/>
      <c r="CH101" s="36"/>
      <c r="CI101" s="36"/>
      <c r="CJ101" s="36"/>
      <c r="CK101" s="36"/>
      <c r="CL101" s="36"/>
      <c r="CM101" s="36">
        <v>2</v>
      </c>
      <c r="CN101" s="36"/>
      <c r="CO101" s="36"/>
      <c r="CP101" s="36"/>
      <c r="CQ101" s="36"/>
      <c r="CR101" s="36"/>
      <c r="CS101" s="36"/>
      <c r="CT101" s="36"/>
      <c r="CU101" s="36"/>
      <c r="CV101" s="36">
        <v>1</v>
      </c>
      <c r="CW101" s="36"/>
      <c r="CX101" s="36"/>
      <c r="CY101" s="36">
        <f aca="true" t="shared" si="6" ref="CY101:CY106">+CV$100*CV101+CS$100*CS101+CP$100*CP101+CM$100*CM101</f>
        <v>3550</v>
      </c>
      <c r="CZ101" s="36"/>
      <c r="DA101" s="36"/>
    </row>
    <row r="102" spans="23:105" ht="15.75" customHeight="1">
      <c r="W102" s="21" t="s">
        <v>26</v>
      </c>
      <c r="X102" s="21"/>
      <c r="Y102" s="21"/>
      <c r="Z102" s="21"/>
      <c r="AA102" s="21"/>
      <c r="AB102" s="21"/>
      <c r="AC102" s="21"/>
      <c r="AD102" s="21"/>
      <c r="AE102" s="15">
        <v>4</v>
      </c>
      <c r="AF102" s="15"/>
      <c r="AG102" s="15"/>
      <c r="AH102" s="15"/>
      <c r="AI102" s="15"/>
      <c r="AJ102" s="15"/>
      <c r="AK102" s="15" t="s">
        <v>27</v>
      </c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>
        <v>1880</v>
      </c>
      <c r="BB102" s="15"/>
      <c r="BC102" s="15"/>
      <c r="BD102" s="15"/>
      <c r="BE102" s="16">
        <f>+AE102*BA102</f>
        <v>7520</v>
      </c>
      <c r="BF102" s="16"/>
      <c r="BG102" s="16"/>
      <c r="BH102" s="2"/>
      <c r="CE102" s="36" t="s">
        <v>76</v>
      </c>
      <c r="CF102" s="36"/>
      <c r="CG102" s="36"/>
      <c r="CH102" s="36"/>
      <c r="CI102" s="36"/>
      <c r="CJ102" s="36"/>
      <c r="CK102" s="36"/>
      <c r="CL102" s="36"/>
      <c r="CM102" s="36">
        <v>2</v>
      </c>
      <c r="CN102" s="36"/>
      <c r="CO102" s="36"/>
      <c r="CP102" s="36"/>
      <c r="CQ102" s="36"/>
      <c r="CR102" s="36"/>
      <c r="CS102" s="36"/>
      <c r="CT102" s="36"/>
      <c r="CU102" s="36"/>
      <c r="CV102" s="36">
        <v>1</v>
      </c>
      <c r="CW102" s="36"/>
      <c r="CX102" s="36"/>
      <c r="CY102" s="36">
        <f t="shared" si="6"/>
        <v>3550</v>
      </c>
      <c r="CZ102" s="36"/>
      <c r="DA102" s="36"/>
    </row>
    <row r="103" spans="23:105" ht="15.75" customHeight="1">
      <c r="W103" s="10" t="s">
        <v>28</v>
      </c>
      <c r="X103" s="10"/>
      <c r="Y103" s="10"/>
      <c r="Z103" s="10"/>
      <c r="AA103" s="10"/>
      <c r="AB103" s="10"/>
      <c r="AC103" s="10"/>
      <c r="AD103" s="10"/>
      <c r="AE103" s="15">
        <v>2</v>
      </c>
      <c r="AF103" s="15"/>
      <c r="AG103" s="15"/>
      <c r="AH103" s="15"/>
      <c r="AI103" s="15"/>
      <c r="AJ103" s="15"/>
      <c r="AK103" s="15" t="s">
        <v>27</v>
      </c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>
        <v>3050</v>
      </c>
      <c r="BB103" s="15"/>
      <c r="BC103" s="15"/>
      <c r="BD103" s="15"/>
      <c r="BE103" s="16">
        <f>+AE103*BA103</f>
        <v>6100</v>
      </c>
      <c r="BF103" s="16"/>
      <c r="BG103" s="16"/>
      <c r="CE103" s="36" t="s">
        <v>76</v>
      </c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>
        <v>1</v>
      </c>
      <c r="CQ103" s="36"/>
      <c r="CR103" s="36"/>
      <c r="CS103" s="36">
        <v>1</v>
      </c>
      <c r="CT103" s="36"/>
      <c r="CU103" s="36"/>
      <c r="CV103" s="36"/>
      <c r="CW103" s="36"/>
      <c r="CX103" s="36"/>
      <c r="CY103" s="36">
        <f t="shared" si="6"/>
        <v>3550</v>
      </c>
      <c r="CZ103" s="36"/>
      <c r="DA103" s="36"/>
    </row>
    <row r="104" spans="23:105" ht="15.75" customHeight="1">
      <c r="W104" s="15" t="s">
        <v>40</v>
      </c>
      <c r="X104" s="15"/>
      <c r="Y104" s="15"/>
      <c r="Z104" s="15"/>
      <c r="AA104" s="15"/>
      <c r="AB104" s="15"/>
      <c r="AC104" s="15"/>
      <c r="AD104" s="15"/>
      <c r="AE104" s="15">
        <v>600</v>
      </c>
      <c r="AF104" s="15"/>
      <c r="AG104" s="15"/>
      <c r="AH104" s="15"/>
      <c r="AI104" s="15"/>
      <c r="AJ104" s="15"/>
      <c r="AK104" s="15" t="s">
        <v>47</v>
      </c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>
        <v>8.98</v>
      </c>
      <c r="BB104" s="15"/>
      <c r="BC104" s="15"/>
      <c r="BD104" s="15"/>
      <c r="BE104" s="16">
        <f>+AE104*BA104</f>
        <v>5388</v>
      </c>
      <c r="BF104" s="16"/>
      <c r="BG104" s="16"/>
      <c r="BH104" s="24" t="s">
        <v>48</v>
      </c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CE104" s="36" t="s">
        <v>76</v>
      </c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>
        <v>1</v>
      </c>
      <c r="CQ104" s="36"/>
      <c r="CR104" s="36"/>
      <c r="CS104" s="36">
        <v>1</v>
      </c>
      <c r="CT104" s="36"/>
      <c r="CU104" s="36"/>
      <c r="CV104" s="36"/>
      <c r="CW104" s="36"/>
      <c r="CX104" s="36"/>
      <c r="CY104" s="36">
        <f t="shared" si="6"/>
        <v>3550</v>
      </c>
      <c r="CZ104" s="36"/>
      <c r="DA104" s="36"/>
    </row>
    <row r="105" spans="23:105" ht="15.75" customHeight="1">
      <c r="W105" s="15" t="s">
        <v>46</v>
      </c>
      <c r="X105" s="15"/>
      <c r="Y105" s="15"/>
      <c r="Z105" s="15"/>
      <c r="AA105" s="15"/>
      <c r="AB105" s="15"/>
      <c r="AC105" s="15"/>
      <c r="AD105" s="15"/>
      <c r="AE105" s="15">
        <f>160+104</f>
        <v>264</v>
      </c>
      <c r="AF105" s="15"/>
      <c r="AG105" s="15"/>
      <c r="AH105" s="15"/>
      <c r="AI105" s="15"/>
      <c r="AJ105" s="15"/>
      <c r="AK105" s="15" t="s">
        <v>70</v>
      </c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>
        <v>6</v>
      </c>
      <c r="BB105" s="15"/>
      <c r="BC105" s="15"/>
      <c r="BD105" s="15"/>
      <c r="BE105" s="16">
        <f>690*2</f>
        <v>1380</v>
      </c>
      <c r="BF105" s="16"/>
      <c r="BG105" s="16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CE105" s="36" t="s">
        <v>76</v>
      </c>
      <c r="CF105" s="36"/>
      <c r="CG105" s="36"/>
      <c r="CH105" s="36"/>
      <c r="CI105" s="36"/>
      <c r="CJ105" s="36"/>
      <c r="CK105" s="36"/>
      <c r="CL105" s="36"/>
      <c r="CM105" s="33"/>
      <c r="CN105" s="34"/>
      <c r="CO105" s="35"/>
      <c r="CP105" s="41">
        <v>1</v>
      </c>
      <c r="CQ105" s="42"/>
      <c r="CR105" s="43"/>
      <c r="CS105" s="41">
        <v>1</v>
      </c>
      <c r="CT105" s="42"/>
      <c r="CU105" s="43"/>
      <c r="CV105" s="33"/>
      <c r="CW105" s="34"/>
      <c r="CX105" s="35"/>
      <c r="CY105" s="33">
        <f t="shared" si="6"/>
        <v>3550</v>
      </c>
      <c r="CZ105" s="34"/>
      <c r="DA105" s="35"/>
    </row>
    <row r="106" spans="23:105" ht="15.75" customHeight="1">
      <c r="W106" s="15" t="s">
        <v>49</v>
      </c>
      <c r="X106" s="15"/>
      <c r="Y106" s="15"/>
      <c r="Z106" s="15"/>
      <c r="AA106" s="15"/>
      <c r="AB106" s="15"/>
      <c r="AC106" s="15"/>
      <c r="AD106" s="15"/>
      <c r="AE106" s="15"/>
      <c r="AF106" s="15"/>
      <c r="AG106" s="15">
        <v>15</v>
      </c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>
        <v>157</v>
      </c>
      <c r="BB106" s="15"/>
      <c r="BC106" s="15"/>
      <c r="BD106" s="15"/>
      <c r="BE106" s="16">
        <f aca="true" t="shared" si="7" ref="BE106:BE112">+AG106*BA106</f>
        <v>2355</v>
      </c>
      <c r="BF106" s="16"/>
      <c r="BG106" s="16"/>
      <c r="BH106" s="19"/>
      <c r="BI106" s="19"/>
      <c r="BJ106" s="19"/>
      <c r="CE106" s="36" t="s">
        <v>77</v>
      </c>
      <c r="CF106" s="36"/>
      <c r="CG106" s="36"/>
      <c r="CH106" s="36"/>
      <c r="CI106" s="36"/>
      <c r="CJ106" s="36"/>
      <c r="CK106" s="36"/>
      <c r="CL106" s="36"/>
      <c r="CM106" s="33">
        <v>2</v>
      </c>
      <c r="CN106" s="34"/>
      <c r="CO106" s="35"/>
      <c r="CP106" s="41">
        <v>1</v>
      </c>
      <c r="CQ106" s="42"/>
      <c r="CR106" s="43"/>
      <c r="CS106" s="33"/>
      <c r="CT106" s="34"/>
      <c r="CU106" s="35"/>
      <c r="CV106" s="33"/>
      <c r="CW106" s="34"/>
      <c r="CX106" s="35"/>
      <c r="CY106" s="33">
        <f t="shared" si="6"/>
        <v>1800</v>
      </c>
      <c r="CZ106" s="34"/>
      <c r="DA106" s="35"/>
    </row>
    <row r="107" spans="23:105" ht="15.75" customHeight="1">
      <c r="W107" s="15" t="s">
        <v>50</v>
      </c>
      <c r="X107" s="15"/>
      <c r="Y107" s="15"/>
      <c r="Z107" s="15"/>
      <c r="AA107" s="15"/>
      <c r="AB107" s="15"/>
      <c r="AC107" s="15"/>
      <c r="AD107" s="15"/>
      <c r="AE107" s="15"/>
      <c r="AF107" s="15"/>
      <c r="AG107" s="15">
        <v>0</v>
      </c>
      <c r="AH107" s="15"/>
      <c r="AI107" s="15"/>
      <c r="AJ107" s="15"/>
      <c r="AK107" s="15" t="s">
        <v>53</v>
      </c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>
        <v>49.86</v>
      </c>
      <c r="BB107" s="15"/>
      <c r="BC107" s="15"/>
      <c r="BD107" s="15"/>
      <c r="BE107" s="16">
        <f t="shared" si="7"/>
        <v>0</v>
      </c>
      <c r="BF107" s="16"/>
      <c r="BG107" s="16"/>
      <c r="CE107" s="36"/>
      <c r="CF107" s="36"/>
      <c r="CG107" s="36"/>
      <c r="CH107" s="36"/>
      <c r="CI107" s="36"/>
      <c r="CJ107" s="36"/>
      <c r="CK107" s="36"/>
      <c r="CL107" s="36"/>
      <c r="CM107" s="33">
        <f>SUM(CM101:CO106)</f>
        <v>6</v>
      </c>
      <c r="CN107" s="34"/>
      <c r="CO107" s="35"/>
      <c r="CP107" s="33">
        <f>SUM(CP101:CR106)</f>
        <v>4</v>
      </c>
      <c r="CQ107" s="34"/>
      <c r="CR107" s="35"/>
      <c r="CS107" s="33">
        <f>SUM(CS101:CU106)</f>
        <v>3</v>
      </c>
      <c r="CT107" s="34"/>
      <c r="CU107" s="35"/>
      <c r="CV107" s="33">
        <f>SUM(CV101:CX106)</f>
        <v>2</v>
      </c>
      <c r="CW107" s="34"/>
      <c r="CX107" s="35"/>
      <c r="CY107" s="33"/>
      <c r="CZ107" s="34"/>
      <c r="DA107" s="35"/>
    </row>
    <row r="108" spans="23:93" ht="15.75" customHeight="1">
      <c r="W108" s="15" t="s">
        <v>55</v>
      </c>
      <c r="X108" s="15"/>
      <c r="Y108" s="15"/>
      <c r="Z108" s="15"/>
      <c r="AA108" s="15"/>
      <c r="AB108" s="15"/>
      <c r="AC108" s="15"/>
      <c r="AD108" s="15"/>
      <c r="AE108" s="15"/>
      <c r="AF108" s="15"/>
      <c r="AG108" s="15">
        <v>5</v>
      </c>
      <c r="AH108" s="15"/>
      <c r="AI108" s="15"/>
      <c r="AJ108" s="15"/>
      <c r="AK108" s="15" t="s">
        <v>54</v>
      </c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>
        <v>194</v>
      </c>
      <c r="BB108" s="15"/>
      <c r="BC108" s="15"/>
      <c r="BD108" s="15"/>
      <c r="BE108" s="16">
        <f t="shared" si="7"/>
        <v>970</v>
      </c>
      <c r="BF108" s="16"/>
      <c r="BG108" s="16"/>
      <c r="BH108" s="19"/>
      <c r="BI108" s="19"/>
      <c r="BJ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</row>
    <row r="109" spans="23:59" ht="15.75" customHeight="1">
      <c r="W109" s="15" t="s">
        <v>51</v>
      </c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 t="s">
        <v>56</v>
      </c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>
        <v>11</v>
      </c>
      <c r="BB109" s="15"/>
      <c r="BC109" s="15"/>
      <c r="BD109" s="15"/>
      <c r="BE109" s="16">
        <f t="shared" si="7"/>
        <v>0</v>
      </c>
      <c r="BF109" s="16"/>
      <c r="BG109" s="16"/>
    </row>
    <row r="110" spans="23:59" ht="15.75" customHeight="1">
      <c r="W110" s="15" t="s">
        <v>57</v>
      </c>
      <c r="X110" s="15"/>
      <c r="Y110" s="15"/>
      <c r="Z110" s="15"/>
      <c r="AA110" s="15"/>
      <c r="AB110" s="15"/>
      <c r="AC110" s="15"/>
      <c r="AD110" s="15"/>
      <c r="AE110" s="15"/>
      <c r="AF110" s="15"/>
      <c r="AG110" s="15">
        <v>20</v>
      </c>
      <c r="AH110" s="15"/>
      <c r="AI110" s="15"/>
      <c r="AJ110" s="15"/>
      <c r="AK110" s="15" t="s">
        <v>56</v>
      </c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>
        <v>31</v>
      </c>
      <c r="BB110" s="15"/>
      <c r="BC110" s="15"/>
      <c r="BD110" s="15"/>
      <c r="BE110" s="16">
        <f t="shared" si="7"/>
        <v>620</v>
      </c>
      <c r="BF110" s="16"/>
      <c r="BG110" s="16"/>
    </row>
    <row r="111" spans="23:59" ht="15.75" customHeight="1">
      <c r="W111" s="15" t="s">
        <v>52</v>
      </c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 t="s">
        <v>59</v>
      </c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>
        <v>31</v>
      </c>
      <c r="BB111" s="15"/>
      <c r="BC111" s="15"/>
      <c r="BD111" s="15"/>
      <c r="BE111" s="16">
        <f t="shared" si="7"/>
        <v>0</v>
      </c>
      <c r="BF111" s="16"/>
      <c r="BG111" s="16"/>
    </row>
    <row r="112" spans="23:59" ht="15.75" customHeight="1">
      <c r="W112" s="15" t="s">
        <v>58</v>
      </c>
      <c r="X112" s="15"/>
      <c r="Y112" s="15"/>
      <c r="Z112" s="15"/>
      <c r="AA112" s="15"/>
      <c r="AB112" s="15"/>
      <c r="AC112" s="15"/>
      <c r="AD112" s="15"/>
      <c r="AE112" s="15"/>
      <c r="AF112" s="15"/>
      <c r="AG112" s="15">
        <v>25</v>
      </c>
      <c r="AH112" s="15"/>
      <c r="AI112" s="15"/>
      <c r="AJ112" s="15"/>
      <c r="AK112" s="15" t="s">
        <v>59</v>
      </c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>
        <v>51</v>
      </c>
      <c r="BB112" s="15"/>
      <c r="BC112" s="15"/>
      <c r="BD112" s="15"/>
      <c r="BE112" s="16">
        <f t="shared" si="7"/>
        <v>1275</v>
      </c>
      <c r="BF112" s="16"/>
      <c r="BG112" s="16"/>
    </row>
    <row r="113" spans="57:70" ht="15.75" customHeight="1">
      <c r="BE113" s="20">
        <f>SUM(BE91:BG112)</f>
        <v>194078</v>
      </c>
      <c r="BF113" s="20"/>
      <c r="BG113" s="20"/>
      <c r="BO113" s="19">
        <f>8.98*600</f>
        <v>5388</v>
      </c>
      <c r="BP113" s="19"/>
      <c r="BQ113" s="19"/>
      <c r="BR113" s="19"/>
    </row>
    <row r="114" ht="15.75" customHeight="1">
      <c r="W114" s="4" t="s">
        <v>34</v>
      </c>
    </row>
    <row r="116" ht="15.75" customHeight="1">
      <c r="W116" t="s">
        <v>60</v>
      </c>
    </row>
    <row r="117" spans="23:43" ht="15.75" customHeight="1">
      <c r="W117" s="26" t="s">
        <v>62</v>
      </c>
      <c r="X117" s="26"/>
      <c r="Y117" s="26"/>
      <c r="Z117" s="26"/>
      <c r="AA117" s="26"/>
      <c r="AB117" s="26"/>
      <c r="AC117" s="26"/>
      <c r="AD117" s="26"/>
      <c r="AE117" s="26" t="s">
        <v>63</v>
      </c>
      <c r="AF117" s="26"/>
      <c r="AG117" s="27" t="s">
        <v>64</v>
      </c>
      <c r="AH117" s="27"/>
      <c r="AI117" s="27"/>
      <c r="AJ117" s="27"/>
      <c r="AK117" s="27"/>
      <c r="AL117" s="26" t="s">
        <v>5</v>
      </c>
      <c r="AM117" s="26"/>
      <c r="AN117" s="26"/>
      <c r="AO117" s="19" t="s">
        <v>91</v>
      </c>
      <c r="AP117" s="19"/>
      <c r="AQ117" s="19"/>
    </row>
    <row r="118" spans="22:56" ht="15.75" customHeight="1">
      <c r="V118" t="s">
        <v>71</v>
      </c>
      <c r="W118" s="32" t="s">
        <v>61</v>
      </c>
      <c r="X118" s="32"/>
      <c r="Y118" s="32"/>
      <c r="Z118" s="32"/>
      <c r="AA118" s="32"/>
      <c r="AB118" s="32"/>
      <c r="AC118" s="32"/>
      <c r="AD118" s="32"/>
      <c r="AE118" s="20">
        <v>33</v>
      </c>
      <c r="AF118" s="19"/>
      <c r="AG118" s="23">
        <v>3050</v>
      </c>
      <c r="AH118" s="23"/>
      <c r="AI118" s="23"/>
      <c r="AJ118" s="23"/>
      <c r="AK118" s="23"/>
      <c r="AL118" s="23">
        <f aca="true" t="shared" si="8" ref="AL118:AL123">+AE118*AG118</f>
        <v>100650</v>
      </c>
      <c r="AM118" s="23"/>
      <c r="AN118" s="23"/>
      <c r="AO118" s="19">
        <v>2</v>
      </c>
      <c r="AP118" s="19"/>
      <c r="AQ118" s="19"/>
      <c r="BC118" s="19">
        <f>5*3*19</f>
        <v>285</v>
      </c>
      <c r="BD118" s="19"/>
    </row>
    <row r="119" spans="22:43" ht="15.75" customHeight="1">
      <c r="V119" t="s">
        <v>71</v>
      </c>
      <c r="W119" s="25" t="s">
        <v>65</v>
      </c>
      <c r="X119" s="25"/>
      <c r="Y119" s="25"/>
      <c r="Z119" s="25"/>
      <c r="AA119" s="25"/>
      <c r="AB119" s="25"/>
      <c r="AC119" s="25"/>
      <c r="AD119" s="25"/>
      <c r="AE119" s="20">
        <v>11</v>
      </c>
      <c r="AF119" s="19"/>
      <c r="AG119" s="23">
        <v>1880</v>
      </c>
      <c r="AH119" s="23"/>
      <c r="AI119" s="23"/>
      <c r="AJ119" s="23"/>
      <c r="AK119" s="23"/>
      <c r="AL119" s="23">
        <f t="shared" si="8"/>
        <v>20680</v>
      </c>
      <c r="AM119" s="23"/>
      <c r="AN119" s="23"/>
      <c r="AO119" s="19">
        <v>1</v>
      </c>
      <c r="AP119" s="19"/>
      <c r="AQ119" s="19"/>
    </row>
    <row r="120" spans="22:43" ht="15.75" customHeight="1">
      <c r="V120" t="s">
        <v>71</v>
      </c>
      <c r="W120" s="22" t="s">
        <v>66</v>
      </c>
      <c r="X120" s="22"/>
      <c r="Y120" s="22"/>
      <c r="Z120" s="22"/>
      <c r="AA120" s="22"/>
      <c r="AB120" s="22"/>
      <c r="AC120" s="22"/>
      <c r="AD120" s="22"/>
      <c r="AE120" s="20">
        <f>+AE93</f>
        <v>10</v>
      </c>
      <c r="AF120" s="19"/>
      <c r="AG120" s="23">
        <v>2180</v>
      </c>
      <c r="AH120" s="23"/>
      <c r="AI120" s="23"/>
      <c r="AJ120" s="23"/>
      <c r="AK120" s="23"/>
      <c r="AL120" s="23">
        <f t="shared" si="8"/>
        <v>21800</v>
      </c>
      <c r="AM120" s="23"/>
      <c r="AN120" s="23"/>
      <c r="AO120" s="19">
        <v>0</v>
      </c>
      <c r="AP120" s="19"/>
      <c r="AQ120" s="19"/>
    </row>
    <row r="121" spans="22:43" ht="15.75" customHeight="1">
      <c r="V121" t="s">
        <v>71</v>
      </c>
      <c r="W121" s="31" t="s">
        <v>67</v>
      </c>
      <c r="X121" s="31"/>
      <c r="Y121" s="31"/>
      <c r="Z121" s="31"/>
      <c r="AA121" s="31"/>
      <c r="AB121" s="31"/>
      <c r="AC121" s="31"/>
      <c r="AD121" s="31"/>
      <c r="AE121" s="20">
        <v>13</v>
      </c>
      <c r="AF121" s="19"/>
      <c r="AG121" s="23">
        <v>1660</v>
      </c>
      <c r="AH121" s="23"/>
      <c r="AI121" s="23"/>
      <c r="AJ121" s="23"/>
      <c r="AK121" s="23"/>
      <c r="AL121" s="23">
        <f t="shared" si="8"/>
        <v>21580</v>
      </c>
      <c r="AM121" s="23"/>
      <c r="AN121" s="23"/>
      <c r="AO121" s="19">
        <v>2</v>
      </c>
      <c r="AP121" s="19"/>
      <c r="AQ121" s="19"/>
    </row>
    <row r="122" spans="22:43" ht="15.75" customHeight="1">
      <c r="V122" t="s">
        <v>71</v>
      </c>
      <c r="W122" s="30" t="s">
        <v>68</v>
      </c>
      <c r="X122" s="30"/>
      <c r="Y122" s="30"/>
      <c r="Z122" s="30"/>
      <c r="AA122" s="30"/>
      <c r="AB122" s="30"/>
      <c r="AC122" s="30"/>
      <c r="AD122" s="30"/>
      <c r="AE122" s="20">
        <v>1</v>
      </c>
      <c r="AF122" s="19"/>
      <c r="AG122" s="23">
        <v>5070</v>
      </c>
      <c r="AH122" s="23"/>
      <c r="AI122" s="23"/>
      <c r="AJ122" s="23"/>
      <c r="AK122" s="23"/>
      <c r="AL122" s="23">
        <f t="shared" si="8"/>
        <v>5070</v>
      </c>
      <c r="AM122" s="23"/>
      <c r="AN122" s="23"/>
      <c r="AO122" s="18">
        <v>0</v>
      </c>
      <c r="AP122" s="18"/>
      <c r="AQ122" s="18"/>
    </row>
    <row r="123" spans="22:43" ht="15.75" customHeight="1">
      <c r="V123" t="s">
        <v>71</v>
      </c>
      <c r="W123" s="29" t="s">
        <v>69</v>
      </c>
      <c r="X123" s="29"/>
      <c r="Y123" s="29"/>
      <c r="Z123" s="29"/>
      <c r="AA123" s="29"/>
      <c r="AB123" s="29"/>
      <c r="AC123" s="29"/>
      <c r="AD123" s="29"/>
      <c r="AE123" s="20">
        <f>+AE97</f>
        <v>5</v>
      </c>
      <c r="AF123" s="19"/>
      <c r="AG123" s="23">
        <v>4390</v>
      </c>
      <c r="AH123" s="23"/>
      <c r="AI123" s="23"/>
      <c r="AJ123" s="23"/>
      <c r="AK123" s="23"/>
      <c r="AL123" s="23">
        <f t="shared" si="8"/>
        <v>21950</v>
      </c>
      <c r="AM123" s="23"/>
      <c r="AN123" s="23"/>
      <c r="AO123" s="18">
        <v>0</v>
      </c>
      <c r="AP123" s="18"/>
      <c r="AQ123" s="18"/>
    </row>
    <row r="124" spans="23:40" ht="15.75" customHeight="1">
      <c r="W124" s="26" t="s">
        <v>5</v>
      </c>
      <c r="X124" s="26"/>
      <c r="Y124" s="26"/>
      <c r="Z124" s="26"/>
      <c r="AA124" s="26"/>
      <c r="AB124" s="26"/>
      <c r="AC124" s="26"/>
      <c r="AD124" s="26"/>
      <c r="AE124" s="26"/>
      <c r="AF124" s="26"/>
      <c r="AG124" s="27"/>
      <c r="AH124" s="27"/>
      <c r="AI124" s="27"/>
      <c r="AJ124" s="27"/>
      <c r="AK124" s="27"/>
      <c r="AL124" s="28">
        <f>SUM(AL118:AN123)</f>
        <v>191730</v>
      </c>
      <c r="AM124" s="26"/>
      <c r="AN124" s="26"/>
    </row>
  </sheetData>
  <mergeCells count="401">
    <mergeCell ref="AO122:AQ122"/>
    <mergeCell ref="AO123:AQ123"/>
    <mergeCell ref="AO117:AQ117"/>
    <mergeCell ref="AO118:AQ118"/>
    <mergeCell ref="AO119:AQ119"/>
    <mergeCell ref="AO120:AQ120"/>
    <mergeCell ref="DB89:DD89"/>
    <mergeCell ref="CP88:CR88"/>
    <mergeCell ref="CS88:CU88"/>
    <mergeCell ref="AO121:AQ121"/>
    <mergeCell ref="DE90:DF90"/>
    <mergeCell ref="CE87:CL87"/>
    <mergeCell ref="CM87:CO87"/>
    <mergeCell ref="CP87:CR87"/>
    <mergeCell ref="CS87:CU87"/>
    <mergeCell ref="CV87:CX87"/>
    <mergeCell ref="CY87:DA87"/>
    <mergeCell ref="DB87:DD87"/>
    <mergeCell ref="DE88:DF88"/>
    <mergeCell ref="CE89:CL89"/>
    <mergeCell ref="CY85:DA85"/>
    <mergeCell ref="DB86:DD86"/>
    <mergeCell ref="DB88:DD88"/>
    <mergeCell ref="DB84:DD84"/>
    <mergeCell ref="DB85:DD85"/>
    <mergeCell ref="CY88:DA88"/>
    <mergeCell ref="CE90:CL90"/>
    <mergeCell ref="DE80:DF80"/>
    <mergeCell ref="DE81:DF81"/>
    <mergeCell ref="DE82:DF82"/>
    <mergeCell ref="DE83:DF83"/>
    <mergeCell ref="CE88:CL88"/>
    <mergeCell ref="DE84:DF84"/>
    <mergeCell ref="DE85:DF85"/>
    <mergeCell ref="DE86:DF86"/>
    <mergeCell ref="DE87:DF87"/>
    <mergeCell ref="CV86:CX86"/>
    <mergeCell ref="CY86:DA86"/>
    <mergeCell ref="CM88:CO88"/>
    <mergeCell ref="CS90:CU90"/>
    <mergeCell ref="CV88:CX88"/>
    <mergeCell ref="CM89:CO89"/>
    <mergeCell ref="CP89:CR89"/>
    <mergeCell ref="CS89:CU89"/>
    <mergeCell ref="CV89:CX89"/>
    <mergeCell ref="CY89:DA89"/>
    <mergeCell ref="CE86:CL86"/>
    <mergeCell ref="CM86:CO86"/>
    <mergeCell ref="CP86:CR86"/>
    <mergeCell ref="CS86:CU86"/>
    <mergeCell ref="DB80:DD80"/>
    <mergeCell ref="DB81:DD81"/>
    <mergeCell ref="DB82:DD82"/>
    <mergeCell ref="DB83:DD83"/>
    <mergeCell ref="DB90:DD90"/>
    <mergeCell ref="CS81:CU81"/>
    <mergeCell ref="CS82:CU82"/>
    <mergeCell ref="CS83:CU83"/>
    <mergeCell ref="CS84:CU84"/>
    <mergeCell ref="CV82:CX82"/>
    <mergeCell ref="CV83:CX83"/>
    <mergeCell ref="CV84:CX84"/>
    <mergeCell ref="CV85:CX85"/>
    <mergeCell ref="CY81:DA81"/>
    <mergeCell ref="DB78:DD79"/>
    <mergeCell ref="CP78:CR78"/>
    <mergeCell ref="CP79:CR79"/>
    <mergeCell ref="CP80:CR80"/>
    <mergeCell ref="CS78:CU78"/>
    <mergeCell ref="CS79:CU79"/>
    <mergeCell ref="CS80:CU80"/>
    <mergeCell ref="CY78:DA78"/>
    <mergeCell ref="CY79:DA79"/>
    <mergeCell ref="CY80:DA80"/>
    <mergeCell ref="CV78:CX78"/>
    <mergeCell ref="CV79:CX79"/>
    <mergeCell ref="CV80:CX80"/>
    <mergeCell ref="CV81:CX81"/>
    <mergeCell ref="CP82:CR82"/>
    <mergeCell ref="CV106:CX106"/>
    <mergeCell ref="CV107:CX107"/>
    <mergeCell ref="CY105:DA105"/>
    <mergeCell ref="CY106:DA106"/>
    <mergeCell ref="CY107:DA107"/>
    <mergeCell ref="CY82:DA82"/>
    <mergeCell ref="CY83:DA83"/>
    <mergeCell ref="CY84:DA84"/>
    <mergeCell ref="CY90:DA90"/>
    <mergeCell ref="CE78:CL79"/>
    <mergeCell ref="CP81:CR81"/>
    <mergeCell ref="CM78:CO78"/>
    <mergeCell ref="CM79:CO79"/>
    <mergeCell ref="B31:C31"/>
    <mergeCell ref="K21:L21"/>
    <mergeCell ref="M21:N21"/>
    <mergeCell ref="CE84:CL84"/>
    <mergeCell ref="X48:Z48"/>
    <mergeCell ref="AM52:AN52"/>
    <mergeCell ref="AZ61:BC61"/>
    <mergeCell ref="AZ62:BC62"/>
    <mergeCell ref="AZ58:BC58"/>
    <mergeCell ref="AZ59:BC59"/>
    <mergeCell ref="CP105:CR105"/>
    <mergeCell ref="CP106:CR106"/>
    <mergeCell ref="CP107:CR107"/>
    <mergeCell ref="CS105:CU105"/>
    <mergeCell ref="CS106:CU106"/>
    <mergeCell ref="CS107:CU107"/>
    <mergeCell ref="CP83:CR83"/>
    <mergeCell ref="CM82:CO82"/>
    <mergeCell ref="CM81:CO81"/>
    <mergeCell ref="CE101:CL101"/>
    <mergeCell ref="CP101:CR101"/>
    <mergeCell ref="CM90:CO90"/>
    <mergeCell ref="CE85:CL85"/>
    <mergeCell ref="CM85:CO85"/>
    <mergeCell ref="CP84:CR84"/>
    <mergeCell ref="CM83:CO83"/>
    <mergeCell ref="CE106:CL106"/>
    <mergeCell ref="CE107:CL107"/>
    <mergeCell ref="CE108:CL108"/>
    <mergeCell ref="CE99:CL100"/>
    <mergeCell ref="CE102:CL102"/>
    <mergeCell ref="CE103:CL103"/>
    <mergeCell ref="CE104:CL104"/>
    <mergeCell ref="CE105:CL105"/>
    <mergeCell ref="CY99:DA100"/>
    <mergeCell ref="CM84:CO84"/>
    <mergeCell ref="CV105:CX105"/>
    <mergeCell ref="CV90:CX90"/>
    <mergeCell ref="CP85:CR85"/>
    <mergeCell ref="CP90:CR90"/>
    <mergeCell ref="CS85:CU85"/>
    <mergeCell ref="CY101:DA101"/>
    <mergeCell ref="CY102:DA102"/>
    <mergeCell ref="CY103:DA103"/>
    <mergeCell ref="CY104:DA104"/>
    <mergeCell ref="CM99:CO99"/>
    <mergeCell ref="CP99:CR99"/>
    <mergeCell ref="CS99:CU99"/>
    <mergeCell ref="CV99:CX99"/>
    <mergeCell ref="CM100:CO100"/>
    <mergeCell ref="CP100:CR100"/>
    <mergeCell ref="CS100:CU100"/>
    <mergeCell ref="CV100:CX100"/>
    <mergeCell ref="CV101:CX101"/>
    <mergeCell ref="CV102:CX102"/>
    <mergeCell ref="CV103:CX103"/>
    <mergeCell ref="CV104:CX104"/>
    <mergeCell ref="CS101:CU101"/>
    <mergeCell ref="CS102:CU102"/>
    <mergeCell ref="CS103:CU103"/>
    <mergeCell ref="CS104:CU104"/>
    <mergeCell ref="CP102:CR102"/>
    <mergeCell ref="CP103:CR103"/>
    <mergeCell ref="CP104:CR104"/>
    <mergeCell ref="CM101:CO101"/>
    <mergeCell ref="CM102:CO102"/>
    <mergeCell ref="CM103:CO103"/>
    <mergeCell ref="CM104:CO104"/>
    <mergeCell ref="CM105:CO105"/>
    <mergeCell ref="CM106:CO106"/>
    <mergeCell ref="CM107:CO107"/>
    <mergeCell ref="CM108:CO108"/>
    <mergeCell ref="AW13:BA13"/>
    <mergeCell ref="AW14:BA14"/>
    <mergeCell ref="BC118:BD118"/>
    <mergeCell ref="CM80:CO80"/>
    <mergeCell ref="BH106:BJ106"/>
    <mergeCell ref="BH108:BJ108"/>
    <mergeCell ref="BE113:BG113"/>
    <mergeCell ref="BE107:BG107"/>
    <mergeCell ref="BA107:BD107"/>
    <mergeCell ref="BE110:BG110"/>
    <mergeCell ref="B6:C6"/>
    <mergeCell ref="B18:C18"/>
    <mergeCell ref="W124:AD124"/>
    <mergeCell ref="AE124:AF124"/>
    <mergeCell ref="W122:AD122"/>
    <mergeCell ref="AE122:AF122"/>
    <mergeCell ref="W121:AD121"/>
    <mergeCell ref="AE121:AF121"/>
    <mergeCell ref="W118:AD118"/>
    <mergeCell ref="AE118:AF118"/>
    <mergeCell ref="AG124:AK124"/>
    <mergeCell ref="AL124:AN124"/>
    <mergeCell ref="W123:AD123"/>
    <mergeCell ref="AE123:AF123"/>
    <mergeCell ref="AG123:AK123"/>
    <mergeCell ref="AL123:AN123"/>
    <mergeCell ref="AG122:AK122"/>
    <mergeCell ref="AL122:AN122"/>
    <mergeCell ref="AL117:AN117"/>
    <mergeCell ref="AL118:AN118"/>
    <mergeCell ref="AG121:AK121"/>
    <mergeCell ref="AL121:AN121"/>
    <mergeCell ref="W117:AD117"/>
    <mergeCell ref="AG117:AK117"/>
    <mergeCell ref="AE117:AF117"/>
    <mergeCell ref="AG118:AK118"/>
    <mergeCell ref="AG112:AJ112"/>
    <mergeCell ref="AK112:AZ112"/>
    <mergeCell ref="BA112:BD112"/>
    <mergeCell ref="W111:AF111"/>
    <mergeCell ref="AG111:AJ111"/>
    <mergeCell ref="AK111:AZ111"/>
    <mergeCell ref="BA111:BD111"/>
    <mergeCell ref="BA109:BD109"/>
    <mergeCell ref="W110:AF110"/>
    <mergeCell ref="AG110:AJ110"/>
    <mergeCell ref="AK110:AZ110"/>
    <mergeCell ref="BA110:BD110"/>
    <mergeCell ref="AK107:AZ107"/>
    <mergeCell ref="AG106:AJ106"/>
    <mergeCell ref="W119:AD119"/>
    <mergeCell ref="AE119:AF119"/>
    <mergeCell ref="AG119:AK119"/>
    <mergeCell ref="AL119:AN119"/>
    <mergeCell ref="W109:AF109"/>
    <mergeCell ref="AG109:AJ109"/>
    <mergeCell ref="AK109:AZ109"/>
    <mergeCell ref="W112:AF112"/>
    <mergeCell ref="BE111:BG111"/>
    <mergeCell ref="W105:AD105"/>
    <mergeCell ref="AE105:AJ105"/>
    <mergeCell ref="W106:AF106"/>
    <mergeCell ref="AK106:AZ106"/>
    <mergeCell ref="W108:AF108"/>
    <mergeCell ref="AG108:AJ108"/>
    <mergeCell ref="AK108:AZ108"/>
    <mergeCell ref="W107:AF107"/>
    <mergeCell ref="AG107:AJ107"/>
    <mergeCell ref="BO113:BR113"/>
    <mergeCell ref="BH104:BU105"/>
    <mergeCell ref="BE106:BG106"/>
    <mergeCell ref="BA106:BD106"/>
    <mergeCell ref="BA108:BD108"/>
    <mergeCell ref="BE108:BG108"/>
    <mergeCell ref="BE109:BG109"/>
    <mergeCell ref="BA105:BD105"/>
    <mergeCell ref="BE105:BG105"/>
    <mergeCell ref="BE112:BG112"/>
    <mergeCell ref="AK104:AZ104"/>
    <mergeCell ref="AK105:AZ105"/>
    <mergeCell ref="BA104:BD104"/>
    <mergeCell ref="BE104:BG104"/>
    <mergeCell ref="BA95:BD95"/>
    <mergeCell ref="W104:AD104"/>
    <mergeCell ref="AE104:AJ104"/>
    <mergeCell ref="AE89:AJ89"/>
    <mergeCell ref="AE90:AJ90"/>
    <mergeCell ref="AE91:AJ91"/>
    <mergeCell ref="AE92:AJ92"/>
    <mergeCell ref="AE100:AJ100"/>
    <mergeCell ref="AE93:AJ93"/>
    <mergeCell ref="AU95:AZ95"/>
    <mergeCell ref="AU88:AZ88"/>
    <mergeCell ref="AU89:AZ89"/>
    <mergeCell ref="AU90:AZ90"/>
    <mergeCell ref="AU91:AZ91"/>
    <mergeCell ref="W120:AD120"/>
    <mergeCell ref="AE120:AF120"/>
    <mergeCell ref="AG120:AK120"/>
    <mergeCell ref="AL120:AN120"/>
    <mergeCell ref="AE94:AJ94"/>
    <mergeCell ref="AE96:AJ96"/>
    <mergeCell ref="AE97:AJ97"/>
    <mergeCell ref="AE99:AJ99"/>
    <mergeCell ref="AE95:AJ95"/>
    <mergeCell ref="W94:AD94"/>
    <mergeCell ref="P83:U83"/>
    <mergeCell ref="W96:AD96"/>
    <mergeCell ref="W93:AD93"/>
    <mergeCell ref="W88:AD88"/>
    <mergeCell ref="W92:AD92"/>
    <mergeCell ref="W91:AD91"/>
    <mergeCell ref="P84:U84"/>
    <mergeCell ref="W95:AD95"/>
    <mergeCell ref="AW17:AY17"/>
    <mergeCell ref="W89:AD89"/>
    <mergeCell ref="W90:AD90"/>
    <mergeCell ref="AK82:AQ82"/>
    <mergeCell ref="AK77:AQ77"/>
    <mergeCell ref="AK78:AQ78"/>
    <mergeCell ref="AK79:AQ79"/>
    <mergeCell ref="AK80:AQ80"/>
    <mergeCell ref="AM51:AN51"/>
    <mergeCell ref="AR53:AS53"/>
    <mergeCell ref="W103:AD103"/>
    <mergeCell ref="AK97:AT97"/>
    <mergeCell ref="W99:AD99"/>
    <mergeCell ref="W100:AD100"/>
    <mergeCell ref="AE102:AJ102"/>
    <mergeCell ref="AE103:AJ103"/>
    <mergeCell ref="AK102:AT102"/>
    <mergeCell ref="AK103:AT103"/>
    <mergeCell ref="W97:AD97"/>
    <mergeCell ref="W98:AD98"/>
    <mergeCell ref="AK99:AT99"/>
    <mergeCell ref="AK100:AT100"/>
    <mergeCell ref="AK81:AQ81"/>
    <mergeCell ref="AU92:AZ92"/>
    <mergeCell ref="AU93:AZ93"/>
    <mergeCell ref="AU94:AZ94"/>
    <mergeCell ref="AU96:AZ96"/>
    <mergeCell ref="AU97:AZ97"/>
    <mergeCell ref="AK83:AQ83"/>
    <mergeCell ref="AK84:AQ84"/>
    <mergeCell ref="AZ60:BC60"/>
    <mergeCell ref="AT52:AU52"/>
    <mergeCell ref="AW52:AX52"/>
    <mergeCell ref="AC52:AD52"/>
    <mergeCell ref="P52:Q52"/>
    <mergeCell ref="AE88:AJ88"/>
    <mergeCell ref="P77:U77"/>
    <mergeCell ref="P80:U80"/>
    <mergeCell ref="P78:U78"/>
    <mergeCell ref="P81:U81"/>
    <mergeCell ref="P82:U82"/>
    <mergeCell ref="P79:U79"/>
    <mergeCell ref="AJ52:AK52"/>
    <mergeCell ref="AU99:AZ99"/>
    <mergeCell ref="AU100:AZ100"/>
    <mergeCell ref="BA98:BD98"/>
    <mergeCell ref="BA100:BD100"/>
    <mergeCell ref="BE98:BG98"/>
    <mergeCell ref="AU103:AZ103"/>
    <mergeCell ref="BA88:BD88"/>
    <mergeCell ref="BA89:BD89"/>
    <mergeCell ref="BA90:BD90"/>
    <mergeCell ref="BA91:BD91"/>
    <mergeCell ref="BA92:BD92"/>
    <mergeCell ref="BA93:BD93"/>
    <mergeCell ref="BA94:BD94"/>
    <mergeCell ref="BA99:BD99"/>
    <mergeCell ref="BE100:BG100"/>
    <mergeCell ref="BE99:BG99"/>
    <mergeCell ref="BE103:BG103"/>
    <mergeCell ref="BE88:BG88"/>
    <mergeCell ref="BE89:BG89"/>
    <mergeCell ref="BE90:BG90"/>
    <mergeCell ref="BE91:BG91"/>
    <mergeCell ref="BE92:BG92"/>
    <mergeCell ref="BE93:BG93"/>
    <mergeCell ref="BE94:BG94"/>
    <mergeCell ref="BE96:BG96"/>
    <mergeCell ref="BE97:BG97"/>
    <mergeCell ref="AK88:AT88"/>
    <mergeCell ref="AK89:AT89"/>
    <mergeCell ref="AK90:AT90"/>
    <mergeCell ref="AK91:AT91"/>
    <mergeCell ref="BA96:BD96"/>
    <mergeCell ref="BA97:BD97"/>
    <mergeCell ref="BE95:BG95"/>
    <mergeCell ref="AK95:AT95"/>
    <mergeCell ref="X32:Z32"/>
    <mergeCell ref="I35:J35"/>
    <mergeCell ref="S35:T35"/>
    <mergeCell ref="AC35:AD35"/>
    <mergeCell ref="AM35:AN35"/>
    <mergeCell ref="I36:J36"/>
    <mergeCell ref="P36:Q36"/>
    <mergeCell ref="S36:T36"/>
    <mergeCell ref="Z36:AA36"/>
    <mergeCell ref="AC36:AD36"/>
    <mergeCell ref="AJ36:AK36"/>
    <mergeCell ref="AM36:AN36"/>
    <mergeCell ref="AT36:AU36"/>
    <mergeCell ref="AW36:AX36"/>
    <mergeCell ref="AR37:AS37"/>
    <mergeCell ref="AE98:AJ98"/>
    <mergeCell ref="AK98:AT98"/>
    <mergeCell ref="AU98:AZ98"/>
    <mergeCell ref="AK92:AT92"/>
    <mergeCell ref="AK93:AT93"/>
    <mergeCell ref="AK94:AT94"/>
    <mergeCell ref="AK96:AT96"/>
    <mergeCell ref="W101:AD101"/>
    <mergeCell ref="AE101:AJ101"/>
    <mergeCell ref="AU101:AZ101"/>
    <mergeCell ref="AU102:AZ102"/>
    <mergeCell ref="AK101:AT101"/>
    <mergeCell ref="W102:AD102"/>
    <mergeCell ref="BE102:BG102"/>
    <mergeCell ref="BA103:BD103"/>
    <mergeCell ref="BA102:BD102"/>
    <mergeCell ref="BA101:BD101"/>
    <mergeCell ref="BE101:BG101"/>
    <mergeCell ref="CD72:CE72"/>
    <mergeCell ref="BS72:BT72"/>
    <mergeCell ref="BF72:BG72"/>
    <mergeCell ref="I52:J52"/>
    <mergeCell ref="I51:J51"/>
    <mergeCell ref="S51:T51"/>
    <mergeCell ref="AC51:AD51"/>
    <mergeCell ref="S52:T52"/>
    <mergeCell ref="Z52:AA52"/>
    <mergeCell ref="P37:Q37"/>
    <mergeCell ref="Z37:AA37"/>
    <mergeCell ref="AJ37:AK37"/>
    <mergeCell ref="AT37:AU37"/>
  </mergeCells>
  <hyperlinks>
    <hyperlink ref="W114" r:id="rId1" display="http://www.mland.gr.jp/WRC-Setsumei.htm"/>
  </hyperlinks>
  <printOptions/>
  <pageMargins left="0.23" right="0.16" top="0.23" bottom="0.24" header="0.19" footer="0.19"/>
  <pageSetup fitToHeight="1" fitToWidth="1" horizontalDpi="600" verticalDpi="600" orientation="landscape" paperSize="9" scale="31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西村 光矢</dc:creator>
  <cp:keywords/>
  <dc:description/>
  <cp:lastModifiedBy>西村 光矢</cp:lastModifiedBy>
  <cp:lastPrinted>2004-08-10T13:26:26Z</cp:lastPrinted>
  <dcterms:created xsi:type="dcterms:W3CDTF">2004-06-06T00:20:54Z</dcterms:created>
  <dcterms:modified xsi:type="dcterms:W3CDTF">2004-08-10T13:27:47Z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